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\業者登録サービス(dbset、申請書)\bid_entry\07申請書\doc\ver5\reg_common\"/>
    </mc:Choice>
  </mc:AlternateContent>
  <xr:revisionPtr revIDLastSave="0" documentId="13_ncr:1_{C3EE315D-D4EF-4D80-A15A-AD1F792A38EA}" xr6:coauthVersionLast="47" xr6:coauthVersionMax="47" xr10:uidLastSave="{00000000-0000-0000-0000-000000000000}"/>
  <workbookProtection workbookAlgorithmName="SHA-512" workbookHashValue="h8pRN7Qt8UbRn6Rl5er9kG8tAsX6blJbxiuKaOi8OfM/tgG6arU3ckHcEZkZ6cR18UbGDZygKKPiPyWqDCK8yQ==" workbookSaltValue="QixGOMX4Ng0pCiDBu2qSdg==" workbookSpinCount="100000" lockStructure="1"/>
  <bookViews>
    <workbookView xWindow="-120" yWindow="-120" windowWidth="29040" windowHeight="15840" xr2:uid="{00000000-000D-0000-FFFF-FFFF00000000}"/>
  </bookViews>
  <sheets>
    <sheet name="入力シート" sheetId="1" r:id="rId1"/>
    <sheet name="settings" sheetId="2" state="hidden" r:id="rId2"/>
  </sheets>
  <definedNames>
    <definedName name="_xlnm.Print_Titles" localSheetId="0">入力シート!$1:$1</definedName>
    <definedName name="希望">入力シート!$A$224</definedName>
    <definedName name="都道府県3">settings!$A$1</definedName>
    <definedName name="都道府県4">settings!$A$2</definedName>
    <definedName name="日付例">settings!$A$4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64" i="1" l="1"/>
  <c r="A660" i="1"/>
  <c r="A651" i="1"/>
  <c r="A639" i="1"/>
  <c r="A633" i="1"/>
  <c r="A631" i="1"/>
  <c r="A617" i="1"/>
  <c r="A612" i="1"/>
  <c r="A607" i="1"/>
  <c r="A603" i="1"/>
  <c r="A599" i="1"/>
  <c r="A590" i="1"/>
  <c r="A581" i="1"/>
  <c r="A577" i="1"/>
  <c r="A571" i="1"/>
  <c r="A567" i="1"/>
  <c r="A563" i="1"/>
  <c r="A557" i="1"/>
  <c r="A552" i="1"/>
  <c r="A543" i="1"/>
  <c r="A540" i="1"/>
  <c r="A536" i="1"/>
  <c r="A528" i="1"/>
  <c r="A520" i="1"/>
  <c r="A516" i="1"/>
  <c r="A508" i="1"/>
  <c r="A505" i="1"/>
  <c r="A500" i="1"/>
  <c r="A489" i="1"/>
  <c r="A486" i="1"/>
  <c r="A479" i="1"/>
  <c r="A475" i="1"/>
  <c r="A471" i="1"/>
  <c r="A468" i="1"/>
  <c r="A463" i="1"/>
  <c r="A457" i="1"/>
  <c r="A448" i="1"/>
  <c r="A440" i="1"/>
  <c r="A437" i="1"/>
  <c r="A426" i="1"/>
  <c r="A389" i="1"/>
  <c r="A385" i="1"/>
  <c r="A382" i="1"/>
  <c r="A377" i="1"/>
  <c r="A370" i="1"/>
  <c r="A366" i="1"/>
  <c r="A347" i="1"/>
  <c r="A339" i="1"/>
  <c r="A331" i="1"/>
  <c r="A322" i="1"/>
  <c r="A299" i="1"/>
  <c r="A276" i="1"/>
  <c r="A270" i="1"/>
  <c r="A255" i="1"/>
  <c r="A248" i="1"/>
  <c r="A235" i="1"/>
  <c r="A225" i="1"/>
  <c r="A224" i="1"/>
  <c r="A204" i="1"/>
  <c r="A202" i="1"/>
  <c r="A197" i="1"/>
  <c r="A196" i="1"/>
  <c r="A195" i="1"/>
  <c r="A193" i="1"/>
  <c r="A173" i="1"/>
  <c r="A171" i="1"/>
  <c r="A169" i="1"/>
  <c r="A161" i="1"/>
  <c r="A159" i="1"/>
  <c r="A157" i="1"/>
  <c r="A153" i="1"/>
  <c r="A151" i="1"/>
  <c r="A149" i="1"/>
  <c r="A120" i="1"/>
  <c r="A118" i="1"/>
  <c r="A87" i="1"/>
  <c r="A85" i="1"/>
  <c r="A83" i="1"/>
  <c r="A81" i="1"/>
  <c r="A79" i="1"/>
  <c r="A77" i="1"/>
  <c r="A75" i="1"/>
  <c r="A73" i="1"/>
  <c r="A71" i="1"/>
  <c r="A69" i="1"/>
  <c r="A63" i="1"/>
  <c r="A40" i="1"/>
  <c r="A38" i="1"/>
  <c r="A36" i="1"/>
  <c r="A34" i="1"/>
  <c r="A32" i="1"/>
  <c r="A30" i="1"/>
  <c r="A28" i="1"/>
  <c r="A26" i="1"/>
  <c r="A24" i="1"/>
  <c r="A22" i="1"/>
  <c r="A20" i="1"/>
  <c r="D179" i="1" l="1"/>
  <c r="D181" i="1" s="1"/>
  <c r="J176" i="1" l="1"/>
  <c r="A2" i="2" l="1"/>
  <c r="A1" i="2"/>
</calcChain>
</file>

<file path=xl/sharedStrings.xml><?xml version="1.0" encoding="utf-8"?>
<sst xmlns="http://schemas.openxmlformats.org/spreadsheetml/2006/main" count="1417" uniqueCount="851">
  <si>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</si>
  <si>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</si>
  <si>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</si>
  <si>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</si>
  <si>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</si>
  <si>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</si>
  <si>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</si>
  <si>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</si>
  <si>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</si>
  <si>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E-mailアドレス</t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</si>
  <si>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</si>
  <si>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</si>
  <si>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希望</t>
    <rPh sb="0" eb="2">
      <t>キボウ</t>
    </rPh>
    <phoneticPr fontId="6"/>
  </si>
  <si>
    <t>取扱品目</t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</si>
  <si>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</si>
  <si>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</si>
  <si>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>担当者氏名カナ</t>
    <rPh sb="0" eb="3">
      <t>タントウシャ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</si>
  <si>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</si>
  <si>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外資状況</t>
    <rPh sb="0" eb="2">
      <t>ガイシ</t>
    </rPh>
    <rPh sb="2" eb="4">
      <t>ジョウキョウ</t>
    </rPh>
    <phoneticPr fontId="6"/>
  </si>
  <si>
    <t>区分</t>
    <rPh sb="0" eb="2">
      <t>クブン</t>
    </rPh>
    <phoneticPr fontId="5"/>
  </si>
  <si>
    <t>外資区分</t>
    <rPh sb="0" eb="2">
      <t>ガイシ</t>
    </rPh>
    <rPh sb="2" eb="4">
      <t>クブン</t>
    </rPh>
    <phoneticPr fontId="6"/>
  </si>
  <si>
    <t>国名</t>
    <rPh sb="0" eb="1">
      <t>クニ</t>
    </rPh>
    <rPh sb="1" eb="2">
      <t>メイ</t>
    </rPh>
    <phoneticPr fontId="5"/>
  </si>
  <si>
    <t>外資比率 (%)</t>
    <rPh sb="0" eb="2">
      <t>ガイシ</t>
    </rPh>
    <rPh sb="2" eb="4">
      <t>ヒリツ</t>
    </rPh>
    <phoneticPr fontId="5"/>
  </si>
  <si>
    <t>%</t>
    <phoneticPr fontId="6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</si>
  <si>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</si>
  <si>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</si>
  <si>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</si>
  <si>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</si>
  <si>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</si>
  <si>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入札・契約権限の委任</t>
    <rPh sb="8" eb="10">
      <t>イニン</t>
    </rPh>
    <phoneticPr fontId="5"/>
  </si>
  <si>
    <t>C.担当者情報</t>
    <rPh sb="2" eb="5">
      <t>タントウシャ</t>
    </rPh>
    <rPh sb="5" eb="7">
      <t>ジョウホウ</t>
    </rPh>
    <phoneticPr fontId="5"/>
  </si>
  <si>
    <t>E.経営情報</t>
    <rPh sb="2" eb="4">
      <t>ケイエイ</t>
    </rPh>
    <rPh sb="4" eb="6">
      <t>ジョウホウ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</si>
  <si>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</si>
  <si>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</si>
  <si>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>物品</t>
  </si>
  <si>
    <t>登記上の所在地</t>
    <rPh sb="0" eb="3">
      <t>トウキジョウ</t>
    </rPh>
    <rPh sb="4" eb="7">
      <t>ショザイチ</t>
    </rPh>
    <phoneticPr fontId="6"/>
  </si>
  <si>
    <t>一致する</t>
  </si>
  <si>
    <t>リストから選択してください。</t>
    <phoneticPr fontId="5"/>
  </si>
  <si>
    <t>この申請書の事務手続きをした方の情報を入力してください。申請書の確認で問い合わせをする場合があります。
行政書士に依頼している場合は、「D.行政書士情報」に入力してください。</t>
    <phoneticPr fontId="5"/>
  </si>
  <si>
    <t>半角の数字とハイフンで入力してください。保有していない場合は、入力する必要はありません。</t>
    <phoneticPr fontId="5"/>
  </si>
  <si>
    <t>代理申請</t>
    <rPh sb="0" eb="2">
      <t>ダイリ</t>
    </rPh>
    <rPh sb="2" eb="4">
      <t>シンセイ</t>
    </rPh>
    <phoneticPr fontId="12"/>
  </si>
  <si>
    <t>しない</t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</si>
  <si>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</si>
  <si>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>該当する外資区分の選択欄にリストから「○」を選択してください。
(b)、(c)の場合は、国名を入力してください。
(d)の場合は、国名、外資比率を入力してください。3か国以上ある場合は上位2か国を入力してください。
外資とは、外国資本がおおむね50%を超える場合を指します。</t>
    <phoneticPr fontId="6"/>
  </si>
  <si>
    <t>選択</t>
    <rPh sb="0" eb="2">
      <t>センタク</t>
    </rPh>
    <phoneticPr fontId="6"/>
  </si>
  <si>
    <t>(a)外資なし</t>
    <rPh sb="3" eb="5">
      <t>ガイシ</t>
    </rPh>
    <phoneticPr fontId="6"/>
  </si>
  <si>
    <t>(b)外国籍会社</t>
    <rPh sb="3" eb="6">
      <t>ガイコクセキ</t>
    </rPh>
    <rPh sb="6" eb="8">
      <t>ガイシャ</t>
    </rPh>
    <phoneticPr fontId="6"/>
  </si>
  <si>
    <t>(c)日本国籍会社(外資比率100%)</t>
    <phoneticPr fontId="6"/>
  </si>
  <si>
    <t>(d)日本国籍会社</t>
    <phoneticPr fontId="6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</si>
  <si>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</si>
  <si>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例)所長  正式名称で入力してください。</t>
    <rPh sb="11" eb="13">
      <t>ニュウリョク</t>
    </rPh>
    <phoneticPr fontId="5"/>
  </si>
  <si>
    <t>人</t>
    <rPh sb="0" eb="1">
      <t>ニン</t>
    </rPh>
    <phoneticPr fontId="5"/>
  </si>
  <si>
    <t>北広島町 一般競争(指名競争)入札参加資格審査申請書【物品・役務・修繕】</t>
    <rPh sb="0" eb="4">
      <t>キタヒロシマチョウ</t>
    </rPh>
    <rPh sb="5" eb="7">
      <t>イッパン</t>
    </rPh>
    <rPh sb="7" eb="9">
      <t>キョウソウ</t>
    </rPh>
    <rPh sb="10" eb="12">
      <t>シメイ</t>
    </rPh>
    <rPh sb="12" eb="14">
      <t>キョウソウ</t>
    </rPh>
    <rPh sb="15" eb="17">
      <t>ニュウサツ</t>
    </rPh>
    <rPh sb="30" eb="32">
      <t>エキム</t>
    </rPh>
    <rPh sb="33" eb="35">
      <t>シュウゼン</t>
    </rPh>
    <phoneticPr fontId="5"/>
  </si>
  <si>
    <t>北広島町税の納税義務</t>
    <rPh sb="0" eb="4">
      <t>キタヒロシマチョウ</t>
    </rPh>
    <rPh sb="4" eb="5">
      <t>ゼイ</t>
    </rPh>
    <rPh sb="6" eb="8">
      <t>ノウゼイ</t>
    </rPh>
    <rPh sb="8" eb="10">
      <t>ギム</t>
    </rPh>
    <phoneticPr fontId="6"/>
  </si>
  <si>
    <t>設立日</t>
    <rPh sb="0" eb="3">
      <t>セツリツビ</t>
    </rPh>
    <phoneticPr fontId="6"/>
  </si>
  <si>
    <t>リストから選択してください。</t>
    <rPh sb="5" eb="7">
      <t>センタク</t>
    </rPh>
    <phoneticPr fontId="5"/>
  </si>
  <si>
    <t>組織種別</t>
    <rPh sb="0" eb="4">
      <t>ソシキシュベツ</t>
    </rPh>
    <phoneticPr fontId="6"/>
  </si>
  <si>
    <t>主たる業種</t>
    <rPh sb="0" eb="1">
      <t>シュ</t>
    </rPh>
    <rPh sb="3" eb="5">
      <t>ギョウシュ</t>
    </rPh>
    <phoneticPr fontId="6"/>
  </si>
  <si>
    <t>従業員数</t>
    <rPh sb="0" eb="4">
      <t>ジュウギョウインスウ</t>
    </rPh>
    <phoneticPr fontId="6"/>
  </si>
  <si>
    <t>千円</t>
    <rPh sb="0" eb="2">
      <t>センエン</t>
    </rPh>
    <phoneticPr fontId="5"/>
  </si>
  <si>
    <t>資本金額</t>
    <rPh sb="0" eb="3">
      <t>シホンキン</t>
    </rPh>
    <rPh sb="3" eb="4">
      <t>ガク</t>
    </rPh>
    <phoneticPr fontId="5"/>
  </si>
  <si>
    <t>自己資本額</t>
    <rPh sb="0" eb="2">
      <t>ジコ</t>
    </rPh>
    <rPh sb="2" eb="4">
      <t>シホン</t>
    </rPh>
    <rPh sb="4" eb="5">
      <t>ガク</t>
    </rPh>
    <phoneticPr fontId="5"/>
  </si>
  <si>
    <t>流動資産</t>
    <rPh sb="0" eb="2">
      <t>リュウドウ</t>
    </rPh>
    <rPh sb="2" eb="4">
      <t>シサン</t>
    </rPh>
    <phoneticPr fontId="5"/>
  </si>
  <si>
    <t>流動負債</t>
    <phoneticPr fontId="5"/>
  </si>
  <si>
    <t>直前年分売上高</t>
    <rPh sb="0" eb="1">
      <t>チョク</t>
    </rPh>
    <rPh sb="1" eb="3">
      <t>ゼンネン</t>
    </rPh>
    <rPh sb="3" eb="4">
      <t>ブン</t>
    </rPh>
    <rPh sb="4" eb="7">
      <t>ウリアゲダカ</t>
    </rPh>
    <phoneticPr fontId="5"/>
  </si>
  <si>
    <t>直前々年分売上高</t>
    <rPh sb="0" eb="1">
      <t>チョク</t>
    </rPh>
    <rPh sb="1" eb="3">
      <t>マエマエ</t>
    </rPh>
    <rPh sb="3" eb="4">
      <t>ドシ</t>
    </rPh>
    <rPh sb="4" eb="5">
      <t>ブン</t>
    </rPh>
    <rPh sb="5" eb="8">
      <t>ウリアゲダカ</t>
    </rPh>
    <phoneticPr fontId="5"/>
  </si>
  <si>
    <t>ホームページURL</t>
    <phoneticPr fontId="6"/>
  </si>
  <si>
    <t>品名(件名)</t>
    <rPh sb="0" eb="2">
      <t>ヒンメイ</t>
    </rPh>
    <rPh sb="3" eb="5">
      <t>ケンメイ</t>
    </rPh>
    <phoneticPr fontId="5"/>
  </si>
  <si>
    <t>契約開始日</t>
    <rPh sb="0" eb="5">
      <t>ケイヤクカイシビ</t>
    </rPh>
    <phoneticPr fontId="5"/>
  </si>
  <si>
    <t>契約終了日</t>
    <rPh sb="0" eb="2">
      <t>ケイヤク</t>
    </rPh>
    <rPh sb="2" eb="5">
      <t>シュウリョウビ</t>
    </rPh>
    <phoneticPr fontId="5"/>
  </si>
  <si>
    <t>最高のもの</t>
    <rPh sb="0" eb="2">
      <t>サイコウ</t>
    </rPh>
    <phoneticPr fontId="5"/>
  </si>
  <si>
    <t>次高のもの</t>
    <rPh sb="0" eb="1">
      <t>ツギ</t>
    </rPh>
    <rPh sb="1" eb="2">
      <t>タカ</t>
    </rPh>
    <phoneticPr fontId="5"/>
  </si>
  <si>
    <t>契約の相手方</t>
    <rPh sb="0" eb="2">
      <t>ケイヤク</t>
    </rPh>
    <rPh sb="3" eb="6">
      <t>アイテガタ</t>
    </rPh>
    <phoneticPr fontId="5"/>
  </si>
  <si>
    <t>F.契約状況</t>
    <rPh sb="2" eb="6">
      <t>ケイヤクジョウキョウ</t>
    </rPh>
    <phoneticPr fontId="5"/>
  </si>
  <si>
    <t>令和3・4年度の北広島町、国及び全国の地方公共団体との契約状況を入力してください。
最高のものと次高のものを入力してください。</t>
    <rPh sb="0" eb="2">
      <t>レイワ</t>
    </rPh>
    <rPh sb="5" eb="7">
      <t>ネンド</t>
    </rPh>
    <rPh sb="27" eb="31">
      <t>ケイヤクジョウキョウ</t>
    </rPh>
    <rPh sb="32" eb="34">
      <t>ニュウリョク</t>
    </rPh>
    <rPh sb="42" eb="44">
      <t>サイコウ</t>
    </rPh>
    <rPh sb="48" eb="49">
      <t>ツギ</t>
    </rPh>
    <rPh sb="49" eb="50">
      <t>タカ</t>
    </rPh>
    <rPh sb="54" eb="56">
      <t>ニュウリョク</t>
    </rPh>
    <phoneticPr fontId="5"/>
  </si>
  <si>
    <t>G.業種情報</t>
    <rPh sb="2" eb="4">
      <t>ギョウシュ</t>
    </rPh>
    <rPh sb="4" eb="6">
      <t>ジョウホウ</t>
    </rPh>
    <phoneticPr fontId="5"/>
  </si>
  <si>
    <t>契約種目・品目</t>
    <rPh sb="0" eb="4">
      <t>ケイヤクシュモク</t>
    </rPh>
    <rPh sb="5" eb="7">
      <t>ヒンモク</t>
    </rPh>
    <phoneticPr fontId="5"/>
  </si>
  <si>
    <t>コピー・プリンタ用紙</t>
  </si>
  <si>
    <t>ＰＰＣ用紙，プリンタ用紙</t>
  </si>
  <si>
    <t>上質・中質・更紙</t>
  </si>
  <si>
    <t>上質紙，色上質紙，中質紙，更紙</t>
  </si>
  <si>
    <t>フォーム用紙</t>
  </si>
  <si>
    <t>連続伝票用紙</t>
  </si>
  <si>
    <t>ダンボール</t>
  </si>
  <si>
    <t>ダンボール，板紙</t>
  </si>
  <si>
    <t>その他用紙</t>
  </si>
  <si>
    <t>和紙，感熱紙，感光紙，包装紙</t>
  </si>
  <si>
    <t>文具・事務用品</t>
  </si>
  <si>
    <t>文房具，筆記用具，ファイル，ノート，机上用品</t>
  </si>
  <si>
    <t>事務機器</t>
  </si>
  <si>
    <t>ラベルライター，軽印刷機，ラミネーター</t>
  </si>
  <si>
    <t>シュレッダー</t>
  </si>
  <si>
    <t>印章・印判</t>
  </si>
  <si>
    <t>印鑑，ゴム印，木印，回転印，日付印</t>
  </si>
  <si>
    <t>その他</t>
  </si>
  <si>
    <t>スチール家具</t>
  </si>
  <si>
    <t>鋼製什器，書庫類，更衣ロッカー，金庫</t>
  </si>
  <si>
    <t>木製家具</t>
  </si>
  <si>
    <t>木製什器，木製机，木製テーブル，水屋</t>
  </si>
  <si>
    <t>学校用家具</t>
  </si>
  <si>
    <t>学校用の家具・什器</t>
  </si>
  <si>
    <t>図書館用家具</t>
  </si>
  <si>
    <t>図書館用の家具・什器</t>
  </si>
  <si>
    <t>病院用家具</t>
  </si>
  <si>
    <t>病院用の家具・什器</t>
  </si>
  <si>
    <t>間仕切り</t>
  </si>
  <si>
    <t>簡易の間仕切り，パーティション</t>
  </si>
  <si>
    <t>舞台大道具</t>
  </si>
  <si>
    <t>演台，司会台</t>
  </si>
  <si>
    <t>その他家具</t>
  </si>
  <si>
    <t>カーテン</t>
  </si>
  <si>
    <t>カーテン，ブラインド，緞帳，暗幕</t>
  </si>
  <si>
    <t>じゅうたん</t>
  </si>
  <si>
    <t>じゅうたん，カーペット，マット</t>
  </si>
  <si>
    <t>畳</t>
  </si>
  <si>
    <t>壁紙</t>
  </si>
  <si>
    <t>一般印刷</t>
  </si>
  <si>
    <t>活版，平版　※印刷物の企画・デザインは委託役務業務</t>
  </si>
  <si>
    <t>軽印刷</t>
  </si>
  <si>
    <t>ファックス印刷</t>
  </si>
  <si>
    <t>フォーム印刷</t>
  </si>
  <si>
    <t>圧着はがき，電算用連続帳票，ＯＣＲ用紙，ＯＭＲ用紙</t>
  </si>
  <si>
    <t>特殊印刷</t>
  </si>
  <si>
    <t>ステッカー，シール，地図印刷</t>
  </si>
  <si>
    <t>製本</t>
  </si>
  <si>
    <t>複写</t>
  </si>
  <si>
    <t>青写真，コピー，マイクロフィルム化</t>
  </si>
  <si>
    <t>パソコン・サーバ</t>
  </si>
  <si>
    <t>パソコン，サーバ</t>
  </si>
  <si>
    <t>パソコン周辺機器</t>
  </si>
  <si>
    <t>プリンタ，スキャナ，ドライブ，カードリーダー，ＵＳＢメモリ</t>
  </si>
  <si>
    <t>複写機</t>
  </si>
  <si>
    <t>複写機，輪転機</t>
  </si>
  <si>
    <t>ファックス</t>
  </si>
  <si>
    <t>純正トナーカートリッジ</t>
  </si>
  <si>
    <t>レーザープリンタ・複写機の純正トナーカートリッジ</t>
  </si>
  <si>
    <t>レーザープリンタ・複写機のリサイクルトナーカートリッジ</t>
  </si>
  <si>
    <t>ソフトウェア</t>
  </si>
  <si>
    <t>ＰＣ用パッケージソフト</t>
  </si>
  <si>
    <t>ＯＡ消耗品</t>
  </si>
  <si>
    <t>各種メディア，インクカートリッジ</t>
  </si>
  <si>
    <t>家庭用電化製品</t>
  </si>
  <si>
    <t>テレビ，ビデオ，家庭用冷蔵庫，レンジ，エアコン，照明器具，電池，蛍光灯</t>
  </si>
  <si>
    <t>視聴覚機器</t>
  </si>
  <si>
    <t>映写機，プロジェクター，スライド，スクリーン</t>
  </si>
  <si>
    <t>電話関係機器</t>
  </si>
  <si>
    <t>電話機，電話交換機</t>
  </si>
  <si>
    <t>通信関係機器</t>
  </si>
  <si>
    <t>無線通信機器</t>
  </si>
  <si>
    <t>警報装置</t>
  </si>
  <si>
    <t>監視カメラ</t>
  </si>
  <si>
    <t>照明機器</t>
  </si>
  <si>
    <t>舞台照明機器，屋外照明機器</t>
  </si>
  <si>
    <t>カメラ</t>
  </si>
  <si>
    <t>カメラ，デジタルカメラ</t>
  </si>
  <si>
    <t>ビデオカメラ</t>
  </si>
  <si>
    <t>ビデオカメラ，デジタルビデオカメラ</t>
  </si>
  <si>
    <t>望遠鏡</t>
  </si>
  <si>
    <t>望遠鏡，双眼鏡</t>
  </si>
  <si>
    <t>写真用品</t>
  </si>
  <si>
    <t>写真フィルム，三脚</t>
  </si>
  <si>
    <t>現像・プリント</t>
  </si>
  <si>
    <t>生体検査機器</t>
  </si>
  <si>
    <t>心電計，脳波計，内視鏡，超音波診断装置，医療用光学機器</t>
  </si>
  <si>
    <t>検体検査機器</t>
  </si>
  <si>
    <t>血液成分分析，尿検査機器，遠心分離機</t>
  </si>
  <si>
    <t>治療用機器</t>
  </si>
  <si>
    <t>人工臓器，透析機器，超音波治療器，ＡＥＤ</t>
  </si>
  <si>
    <t>放射線関連機器</t>
  </si>
  <si>
    <t>Ｘ線撮影・断層装置</t>
  </si>
  <si>
    <t>手術関連機器</t>
  </si>
  <si>
    <t>麻酔機器，電気メス</t>
  </si>
  <si>
    <t>看護・介護用機器</t>
  </si>
  <si>
    <t>車椅子</t>
  </si>
  <si>
    <t>調剤機器</t>
  </si>
  <si>
    <t>分包機</t>
  </si>
  <si>
    <t>歯科用機器</t>
  </si>
  <si>
    <t>その他医療機器</t>
  </si>
  <si>
    <t>気体分析機器</t>
  </si>
  <si>
    <t>ガスクロマトグラフ</t>
  </si>
  <si>
    <t>液体分析機器</t>
  </si>
  <si>
    <t>液体クロマトグラフ</t>
  </si>
  <si>
    <t>光学分析機器</t>
  </si>
  <si>
    <t>その他分析機器</t>
  </si>
  <si>
    <t>気象用計測機器</t>
  </si>
  <si>
    <t>測量用計測機器</t>
  </si>
  <si>
    <t>大気測定機器</t>
  </si>
  <si>
    <t>水質測定機器</t>
  </si>
  <si>
    <t>振動・音響測定機器</t>
  </si>
  <si>
    <t>放射線測定機器</t>
  </si>
  <si>
    <t>電気・磁気測定機器</t>
  </si>
  <si>
    <t>速度測定機器</t>
  </si>
  <si>
    <t>超音波測定機器</t>
  </si>
  <si>
    <t>厨房用調理器</t>
  </si>
  <si>
    <t>フライヤー，オーブン，炊飯器</t>
  </si>
  <si>
    <t>調理台・流し台</t>
  </si>
  <si>
    <t>厨房用洗浄・消毒機器</t>
  </si>
  <si>
    <t>食器洗浄器，食器乾燥機</t>
  </si>
  <si>
    <t>厨房用冷凍・冷蔵機器</t>
  </si>
  <si>
    <t>冷凍庫，冷蔵庫，温蔵庫</t>
  </si>
  <si>
    <t>厨房用給湯器</t>
  </si>
  <si>
    <t>その他厨房機器</t>
  </si>
  <si>
    <t>上下水道用機器</t>
  </si>
  <si>
    <t>上下水道用機器，管，仕切弁，水道メーター</t>
  </si>
  <si>
    <t>農業用機器</t>
  </si>
  <si>
    <t>トラクター，コンバイン，芝刈り機，草刈機</t>
  </si>
  <si>
    <t>畜産用機器</t>
  </si>
  <si>
    <t>畜産用機器，養鶏用機器</t>
  </si>
  <si>
    <t>林産用機器</t>
  </si>
  <si>
    <t>林産用機器，木工機器</t>
  </si>
  <si>
    <t>選挙用機器</t>
  </si>
  <si>
    <t>選挙用機器，選挙用備品</t>
  </si>
  <si>
    <t>食品加工機器</t>
  </si>
  <si>
    <t>工作機械</t>
  </si>
  <si>
    <t>旋盤，研削機，切断機，電動工具，溶接機</t>
  </si>
  <si>
    <t>各種産業機器</t>
  </si>
  <si>
    <t>ボイラー</t>
  </si>
  <si>
    <t>発電機器</t>
  </si>
  <si>
    <t>エンジン</t>
  </si>
  <si>
    <t>ポンプ</t>
  </si>
  <si>
    <t>ストーブ</t>
  </si>
  <si>
    <t>ポット式ストーブ，その他ストーブ</t>
  </si>
  <si>
    <t>空調機器</t>
  </si>
  <si>
    <t>空調機，空気清浄機</t>
  </si>
  <si>
    <t>給排水機器</t>
  </si>
  <si>
    <t>焼却炉</t>
  </si>
  <si>
    <t>取扱</t>
    <rPh sb="0" eb="1">
      <t>ト</t>
    </rPh>
    <rPh sb="1" eb="2">
      <t>アツカ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</si>
  <si>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</si>
  <si>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</si>
  <si>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</si>
  <si>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</si>
  <si>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</si>
  <si>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</si>
  <si>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</si>
  <si>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</si>
  <si>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</si>
  <si>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99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</si>
  <si>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</si>
  <si>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</si>
  <si>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</si>
  <si>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</si>
  <si>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</si>
  <si>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</si>
  <si>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</si>
  <si>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</si>
  <si>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</si>
  <si>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</si>
  <si>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</si>
  <si>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</si>
  <si>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</si>
  <si>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内容・例</t>
    <rPh sb="0" eb="2">
      <t>ナイヨウ</t>
    </rPh>
    <rPh sb="3" eb="4">
      <t>レイ</t>
    </rPh>
    <phoneticPr fontId="5"/>
  </si>
  <si>
    <t>乗用車・バス</t>
  </si>
  <si>
    <t>小型乗用車，普通乗用車，バス</t>
  </si>
  <si>
    <t>貨物自動車</t>
  </si>
  <si>
    <t>ライトバン，トラック</t>
  </si>
  <si>
    <t>自動二輪車</t>
  </si>
  <si>
    <t>特殊車両</t>
  </si>
  <si>
    <t>除雪車，消防車，救急車，霊柩車，フォークリフト</t>
  </si>
  <si>
    <t>自転車</t>
  </si>
  <si>
    <t>車両部品</t>
  </si>
  <si>
    <t>タイヤ，バッテリー，ワックス，カーナビ，ＥＴＣ，車両用品</t>
  </si>
  <si>
    <t>車両整備</t>
  </si>
  <si>
    <t>普通・小型・軽自動車の車両整備，車検</t>
  </si>
  <si>
    <t>その他整備（自動車分解整備事業に該当しないもの）</t>
  </si>
  <si>
    <t>医療用医薬品</t>
  </si>
  <si>
    <t>衛生材料</t>
  </si>
  <si>
    <t>脱脂綿，ガーゼ，包帯，歯科材料</t>
  </si>
  <si>
    <t>介護用品</t>
  </si>
  <si>
    <t>化学工業薬品</t>
  </si>
  <si>
    <t>上下水道用薬品</t>
  </si>
  <si>
    <t>処理薬品，脱臭剤，ろ過材</t>
  </si>
  <si>
    <t>農薬</t>
  </si>
  <si>
    <t>農薬，除草剤</t>
  </si>
  <si>
    <t>凍結防止剤</t>
  </si>
  <si>
    <t>ガソリン</t>
  </si>
  <si>
    <t>灯油</t>
  </si>
  <si>
    <t>軽油</t>
  </si>
  <si>
    <t>重油</t>
  </si>
  <si>
    <t>石炭,木炭</t>
  </si>
  <si>
    <t>石炭，コークス，練炭</t>
  </si>
  <si>
    <t>ガス</t>
  </si>
  <si>
    <t>ＬＰガス，高圧ガス</t>
  </si>
  <si>
    <t>潤滑油</t>
  </si>
  <si>
    <t>パラフィン油</t>
  </si>
  <si>
    <t>鋼材</t>
  </si>
  <si>
    <t>鋼材，鋼板，鋼管，鋼矢板</t>
  </si>
  <si>
    <t>金網</t>
  </si>
  <si>
    <t>鉄鋼二次製品・非鉄金属</t>
  </si>
  <si>
    <t>鉄板，鉄線，アルミ製品</t>
  </si>
  <si>
    <t>コンクリート・セメント</t>
  </si>
  <si>
    <t>生コンクリート，アスファルト混合物，常温合材，セメント</t>
  </si>
  <si>
    <t>砕石・砂利</t>
  </si>
  <si>
    <t>砕石，砂利，砂，石粉</t>
  </si>
  <si>
    <t>ブロック・レンガ</t>
  </si>
  <si>
    <t>コンクリート二次製品</t>
  </si>
  <si>
    <t>工業用ゴム製品</t>
  </si>
  <si>
    <t>ホース，塩ビ管，ゴムシート，工業用ベルト，防振ゴム，ゴムマット</t>
  </si>
  <si>
    <t>仮設資材</t>
  </si>
  <si>
    <t>仮設用資材，組立ハウス，仮設トイレ，組立物置</t>
  </si>
  <si>
    <t>電線・絶縁材料</t>
  </si>
  <si>
    <t>道路用品</t>
  </si>
  <si>
    <t>道路保安用品，交通安全施設資材</t>
  </si>
  <si>
    <t>水道用品</t>
  </si>
  <si>
    <t>木材</t>
  </si>
  <si>
    <t>ガラス</t>
  </si>
  <si>
    <t>建具</t>
  </si>
  <si>
    <t>建築金物</t>
  </si>
  <si>
    <t>塗料</t>
  </si>
  <si>
    <t>工具</t>
  </si>
  <si>
    <t>図書</t>
  </si>
  <si>
    <t>地図</t>
  </si>
  <si>
    <t>雑誌・刊行物</t>
  </si>
  <si>
    <t>看板</t>
  </si>
  <si>
    <t>木製看板，プラスチック看板，金属看板，電飾看板</t>
  </si>
  <si>
    <t>道路標識</t>
  </si>
  <si>
    <t>道路標識，カーブミラー，道路情報掲示板</t>
  </si>
  <si>
    <t>掲示板・展示板</t>
  </si>
  <si>
    <t>黒板</t>
  </si>
  <si>
    <t>黒板，ホワイトボート</t>
  </si>
  <si>
    <t>旗・横断幕</t>
  </si>
  <si>
    <t>旗，のぼり，懸垂幕，横断幕</t>
  </si>
  <si>
    <t>腕章・ステッカー</t>
  </si>
  <si>
    <t>消防器具</t>
  </si>
  <si>
    <t>消防ポンプ・ホース</t>
  </si>
  <si>
    <t>消火器</t>
  </si>
  <si>
    <t>消火器，消火器薬剤</t>
  </si>
  <si>
    <t>避難救助器具</t>
  </si>
  <si>
    <t>防火服</t>
  </si>
  <si>
    <t>防火服，防護服</t>
  </si>
  <si>
    <t>植物</t>
  </si>
  <si>
    <t>生花，観葉植物，種苗，樹木</t>
  </si>
  <si>
    <t>農業園芸資材</t>
  </si>
  <si>
    <t>用土，肥料，農業・園芸用品</t>
  </si>
  <si>
    <t>食料品</t>
  </si>
  <si>
    <t>茶，飲料水，米，食品・食材</t>
  </si>
  <si>
    <t>災害用備蓄食料</t>
  </si>
  <si>
    <t>弁当</t>
  </si>
  <si>
    <t>教材</t>
  </si>
  <si>
    <t>教育機器</t>
  </si>
  <si>
    <t>遊具</t>
  </si>
  <si>
    <t>模型・標本</t>
  </si>
  <si>
    <t>運動器具・用品</t>
  </si>
  <si>
    <t>運動器具，運動用品，体育器具</t>
  </si>
  <si>
    <t>武道用品</t>
  </si>
  <si>
    <t>防具，竹刀</t>
  </si>
  <si>
    <t>アウトドア用品</t>
  </si>
  <si>
    <t>テント，キャンプ用品，登山用品</t>
  </si>
  <si>
    <t>楽器・楽譜</t>
  </si>
  <si>
    <t>楽器，楽譜，音楽用品　※調律は委託役務</t>
  </si>
  <si>
    <t>CD・レコード</t>
  </si>
  <si>
    <t>音楽ＣＤ，レコード</t>
  </si>
  <si>
    <t>映像ソフト</t>
  </si>
  <si>
    <t>娯楽用品</t>
  </si>
  <si>
    <t>囲碁，将棋，オセロ，玩具，トランプ，おもちゃ</t>
  </si>
  <si>
    <t>制服</t>
  </si>
  <si>
    <t>制服，事務服</t>
  </si>
  <si>
    <t>作業服</t>
  </si>
  <si>
    <t>作業服，防寒衣，外套</t>
  </si>
  <si>
    <t>白衣</t>
  </si>
  <si>
    <t>病院用被服</t>
  </si>
  <si>
    <t>雨具</t>
  </si>
  <si>
    <t>レインウェア，傘</t>
  </si>
  <si>
    <t>寝具</t>
  </si>
  <si>
    <t>布団，毛布，枕，座布団，布団カバー</t>
  </si>
  <si>
    <t>その他衣料品</t>
  </si>
  <si>
    <t>手袋，靴下，帽子</t>
  </si>
  <si>
    <t>靴</t>
  </si>
  <si>
    <t>革靴，作業靴，安全靴，ゴム長靴，病院用シューズ</t>
  </si>
  <si>
    <t>かばん</t>
  </si>
  <si>
    <t>手芸用品</t>
  </si>
  <si>
    <t>作業保安用品</t>
  </si>
  <si>
    <t>ヘルメット，防塵マスク</t>
  </si>
  <si>
    <t>防災用品</t>
  </si>
  <si>
    <t>23</t>
  </si>
  <si>
    <t>家庭用金物</t>
  </si>
  <si>
    <t>大工道具，工具，スコップ，脚立，その他家庭用金物</t>
  </si>
  <si>
    <t>24</t>
  </si>
  <si>
    <t>調理・厨房用品</t>
  </si>
  <si>
    <t>鍋，フライパン，包丁</t>
  </si>
  <si>
    <t>25</t>
  </si>
  <si>
    <t>ゴミ袋</t>
  </si>
  <si>
    <t>26</t>
  </si>
  <si>
    <t>トイレットペーパー</t>
  </si>
  <si>
    <t>27</t>
  </si>
  <si>
    <t>石けん・洗剤</t>
  </si>
  <si>
    <t>28</t>
  </si>
  <si>
    <t>清掃用具・用品</t>
  </si>
  <si>
    <t>ほうき，軍手，ゴム手袋</t>
  </si>
  <si>
    <t>29</t>
  </si>
  <si>
    <t>食器・花器</t>
  </si>
  <si>
    <t>30</t>
  </si>
  <si>
    <t>その他雑貨</t>
  </si>
  <si>
    <t>紙コップ，タオル，その他雑貨・荒物</t>
  </si>
  <si>
    <t>31</t>
  </si>
  <si>
    <t>記章・記念品</t>
  </si>
  <si>
    <t>記章，バッチ，メダル，カップ，トロフィー，盾，金杯，銀杯</t>
  </si>
  <si>
    <t>32</t>
  </si>
  <si>
    <t>装飾品</t>
  </si>
  <si>
    <t>時計，貴金属，宝石，眼鏡</t>
  </si>
  <si>
    <t>33</t>
  </si>
  <si>
    <t>金券</t>
  </si>
  <si>
    <t>図書カード，バスカード，郵便切手，収入印紙</t>
  </si>
  <si>
    <t>リサイクルトナーカートリッジ</t>
    <phoneticPr fontId="5"/>
  </si>
  <si>
    <t>101-Ａ用紙・文具事務機器</t>
    <phoneticPr fontId="5"/>
  </si>
  <si>
    <t>101-Ｂ家具・室内装飾</t>
    <phoneticPr fontId="5"/>
  </si>
  <si>
    <t>101-Ｃ印刷</t>
    <phoneticPr fontId="5"/>
  </si>
  <si>
    <t>101-Ｄ情報・電気通信機器</t>
    <phoneticPr fontId="5"/>
  </si>
  <si>
    <t>101-Ｅ写真光学機器</t>
    <phoneticPr fontId="5"/>
  </si>
  <si>
    <t>101-Ｆ医療・理化学機器</t>
    <phoneticPr fontId="5"/>
  </si>
  <si>
    <t>101-Ｇその他機械器具</t>
    <phoneticPr fontId="5"/>
  </si>
  <si>
    <t>101-Ｈ 車両・船舶</t>
    <phoneticPr fontId="5"/>
  </si>
  <si>
    <t>101-Ｉ医薬品・産業薬品</t>
    <phoneticPr fontId="5"/>
  </si>
  <si>
    <t>101-Ｊ燃料</t>
    <phoneticPr fontId="5"/>
  </si>
  <si>
    <t>101-Ｌ書籍</t>
    <rPh sb="5" eb="7">
      <t>ショセキ</t>
    </rPh>
    <phoneticPr fontId="5"/>
  </si>
  <si>
    <t>101-Ｎ消防用品</t>
    <phoneticPr fontId="5"/>
  </si>
  <si>
    <t>101-Ｏ植物</t>
    <phoneticPr fontId="5"/>
  </si>
  <si>
    <t>101-Ｐ食料品</t>
    <phoneticPr fontId="5"/>
  </si>
  <si>
    <t>101-Ｚその他物品</t>
    <phoneticPr fontId="5"/>
  </si>
  <si>
    <t>家具・室内装飾</t>
  </si>
  <si>
    <t>書庫，ロッカー，家具，マット</t>
  </si>
  <si>
    <t>情報機器</t>
  </si>
  <si>
    <t>パソコン，サーバ，プリンタ，複写機，情報システム，ソフトウェア</t>
  </si>
  <si>
    <t>電気通信機器</t>
  </si>
  <si>
    <t>プロジェクター，スライド，スクリーン，電話機，電話交換機，ファックス</t>
  </si>
  <si>
    <t>医療機器</t>
  </si>
  <si>
    <t>ＡＥＤ</t>
  </si>
  <si>
    <t>その他機械器具</t>
  </si>
  <si>
    <t>カメラ，光学機器，理化学機器，厨房機器，建設機械，農業・園芸機器，工作機器</t>
  </si>
  <si>
    <t>車両</t>
  </si>
  <si>
    <t>レンタカー，カーリース</t>
  </si>
  <si>
    <t>建材・資材</t>
  </si>
  <si>
    <t>仮設建物，仮設トイレ</t>
  </si>
  <si>
    <t>衣類・寝具</t>
  </si>
  <si>
    <t>観葉植物</t>
  </si>
  <si>
    <t>一般衣類・寝具</t>
  </si>
  <si>
    <t>一般被服</t>
  </si>
  <si>
    <t>医療関連衣類・寝具</t>
  </si>
  <si>
    <t>基準寝具，白衣</t>
  </si>
  <si>
    <t>金属屑</t>
  </si>
  <si>
    <t>鉄・非鉄屑</t>
  </si>
  <si>
    <t>紙・繊維</t>
  </si>
  <si>
    <t>古紙回収</t>
  </si>
  <si>
    <t>機械</t>
  </si>
  <si>
    <t>自動車，自転車</t>
  </si>
  <si>
    <t>プールの水質管理</t>
    <phoneticPr fontId="5"/>
  </si>
  <si>
    <t>庁舎一般</t>
  </si>
  <si>
    <t>庁舎・事務所の清掃</t>
  </si>
  <si>
    <t>病院</t>
  </si>
  <si>
    <t>病院等衛生施設での院内感染防止などの衛生的技術による清掃</t>
  </si>
  <si>
    <t>窓ガラスの清掃</t>
  </si>
  <si>
    <t>外壁</t>
  </si>
  <si>
    <t>施設外壁の清掃</t>
  </si>
  <si>
    <t>側溝</t>
  </si>
  <si>
    <t>施設敷地の水路・側溝の清掃</t>
  </si>
  <si>
    <t>大理石研磨，カーペット洗浄などの特殊技術による清掃</t>
  </si>
  <si>
    <t>建築物内ねずみ・シロアリ・ゴキブリ等の防除</t>
  </si>
  <si>
    <t>施設の消毒，留置場の消毒</t>
  </si>
  <si>
    <t>文化財等のくん蒸</t>
  </si>
  <si>
    <t>鳥害駆除</t>
  </si>
  <si>
    <t>05</t>
    <phoneticPr fontId="5"/>
  </si>
  <si>
    <t>01</t>
    <phoneticPr fontId="5"/>
  </si>
  <si>
    <t>建築基準法第１２条第２項による建築物の定期点検</t>
    <phoneticPr fontId="5"/>
  </si>
  <si>
    <t>植栽の剪定，除草，草刈</t>
  </si>
  <si>
    <t>植栽の病害虫駆除・防除，薬剤散布</t>
  </si>
  <si>
    <t>栽培，倒木処理，施肥，樹木管理，草花管理，施設緑化</t>
  </si>
  <si>
    <t>建築物の定期点検</t>
  </si>
  <si>
    <t>プール施設管理</t>
  </si>
  <si>
    <t>水道施設運転管理</t>
    <phoneticPr fontId="5"/>
  </si>
  <si>
    <t>プール施設管理</t>
    <phoneticPr fontId="5"/>
  </si>
  <si>
    <t>102-Ａレンタル・リース</t>
    <phoneticPr fontId="5"/>
  </si>
  <si>
    <t>103-Ａクリーニング</t>
    <phoneticPr fontId="5"/>
  </si>
  <si>
    <t>104-Ａ買受</t>
    <rPh sb="5" eb="7">
      <t>カイウケ</t>
    </rPh>
    <phoneticPr fontId="5"/>
  </si>
  <si>
    <t>物品関係(物品販売等)</t>
    <rPh sb="0" eb="1">
      <t>ブツ</t>
    </rPh>
    <rPh sb="1" eb="2">
      <t>ヒン</t>
    </rPh>
    <rPh sb="2" eb="3">
      <t>セキ</t>
    </rPh>
    <rPh sb="3" eb="4">
      <t>ガカリ</t>
    </rPh>
    <phoneticPr fontId="5"/>
  </si>
  <si>
    <t>物品関係(レンタルリース・クリーニング・買受)</t>
    <rPh sb="0" eb="1">
      <t>ブツ</t>
    </rPh>
    <rPh sb="1" eb="2">
      <t>ヒン</t>
    </rPh>
    <rPh sb="2" eb="3">
      <t>セキ</t>
    </rPh>
    <rPh sb="3" eb="4">
      <t>ガカリ</t>
    </rPh>
    <rPh sb="20" eb="22">
      <t>カイウケ</t>
    </rPh>
    <phoneticPr fontId="5"/>
  </si>
  <si>
    <t>委託役務関係(施設管理)</t>
    <phoneticPr fontId="5"/>
  </si>
  <si>
    <t>201-Ａ施設清掃</t>
    <phoneticPr fontId="5"/>
  </si>
  <si>
    <t>201-Ｂ空気環境の測定</t>
    <phoneticPr fontId="5"/>
  </si>
  <si>
    <t>201-Ｃ飲料水の水質検査</t>
    <phoneticPr fontId="5"/>
  </si>
  <si>
    <t>201-Ｄ建築物ねずみ害虫駆除</t>
    <phoneticPr fontId="5"/>
  </si>
  <si>
    <t>201-Ｅプールの水質管理</t>
    <phoneticPr fontId="5"/>
  </si>
  <si>
    <t>201-Ｆ植栽管理</t>
    <phoneticPr fontId="5"/>
  </si>
  <si>
    <t>201-Ｇ建築物の定期点検</t>
    <phoneticPr fontId="5"/>
  </si>
  <si>
    <t>201-Ｈ特殊施設管理</t>
    <phoneticPr fontId="5"/>
  </si>
  <si>
    <t>201-Ｚその他施設管理</t>
    <phoneticPr fontId="5"/>
  </si>
  <si>
    <t>委託役務関係(建築設備保守点検)</t>
    <phoneticPr fontId="5"/>
  </si>
  <si>
    <t>202-Ａ給水設備の点検・清掃</t>
    <phoneticPr fontId="5"/>
  </si>
  <si>
    <t xml:space="preserve">202-Ｂ排水設備の点検・清掃 </t>
    <phoneticPr fontId="5"/>
  </si>
  <si>
    <t>202-Ｃ電気保安管理</t>
    <phoneticPr fontId="5"/>
  </si>
  <si>
    <t>202-Ｄ電気設備の保守点検</t>
    <phoneticPr fontId="5"/>
  </si>
  <si>
    <t>202-Ｅエレベーターの保守点検</t>
    <phoneticPr fontId="5"/>
  </si>
  <si>
    <t>202-Ｆ自動ドアの保守点検</t>
    <phoneticPr fontId="5"/>
  </si>
  <si>
    <t>202-Ｇ空調設備の保守点検</t>
    <phoneticPr fontId="5"/>
  </si>
  <si>
    <t>202-Ｈ冷凍設備の保守点検</t>
    <phoneticPr fontId="5"/>
  </si>
  <si>
    <t>202-Ｉダクトの清掃</t>
    <phoneticPr fontId="5"/>
  </si>
  <si>
    <t>202-Ｊオイルタンクの点検・清掃</t>
    <phoneticPr fontId="5"/>
  </si>
  <si>
    <t>202-Ｋボイラーの点検・清掃</t>
    <phoneticPr fontId="5"/>
  </si>
  <si>
    <t>202-Ｌボイラーの運転</t>
    <phoneticPr fontId="5"/>
  </si>
  <si>
    <t>202-Ｍポンプの保守点検</t>
    <phoneticPr fontId="5"/>
  </si>
  <si>
    <t>202-Ｎ監視制御装置の保守点検</t>
    <phoneticPr fontId="5"/>
  </si>
  <si>
    <t>202-Ｏ消防設備の保守点検</t>
    <phoneticPr fontId="5"/>
  </si>
  <si>
    <t>202-Ｐ建築設備の定期点検</t>
    <phoneticPr fontId="5"/>
  </si>
  <si>
    <t>202-Ｑ放送通信設備の保守点検</t>
    <phoneticPr fontId="5"/>
  </si>
  <si>
    <t>202-Ｚその他保守点検</t>
    <phoneticPr fontId="5"/>
  </si>
  <si>
    <t>203-Ａ施設警備</t>
    <phoneticPr fontId="5"/>
  </si>
  <si>
    <t>203-Ｂ機械警備</t>
    <phoneticPr fontId="5"/>
  </si>
  <si>
    <t>203-Ｃその他の警備</t>
    <phoneticPr fontId="5"/>
  </si>
  <si>
    <t>委託役務関係(警備受付)</t>
    <rPh sb="7" eb="9">
      <t>ケイビ</t>
    </rPh>
    <rPh sb="9" eb="11">
      <t>ウケツケ</t>
    </rPh>
    <phoneticPr fontId="5"/>
  </si>
  <si>
    <t>貯水槽，受水槽，高架水槽の点検・清掃</t>
  </si>
  <si>
    <t>プールろ過装置，浴場ろ過装置の保守点検</t>
  </si>
  <si>
    <t>給水管の清掃</t>
  </si>
  <si>
    <t>浄化槽を除く汚水槽・汚水枡・雑排水槽の点検・清掃</t>
  </si>
  <si>
    <t>排水管の点検・清掃</t>
  </si>
  <si>
    <t>グリーストラップの清掃</t>
  </si>
  <si>
    <t>その他排水設備の点検・清掃</t>
  </si>
  <si>
    <t>電気保安管理業務</t>
  </si>
  <si>
    <t>受変電設備，自家用発電機，非常用発電機，無停電電源設備等</t>
  </si>
  <si>
    <t>街灯・屋外照明灯（交通安全施設は除く）</t>
  </si>
  <si>
    <t>エレベーターの保守点検（建築基準法第１２条第４項に基づく定期点検を含む。）</t>
  </si>
  <si>
    <t>荷物用リフト</t>
  </si>
  <si>
    <t>自動ドアの保守点検</t>
  </si>
  <si>
    <t>空気調和設備の点検，フィルター・コイルの洗浄</t>
  </si>
  <si>
    <t>冷凍設備</t>
  </si>
  <si>
    <t>空調ダクト，厨房ダクトの清掃</t>
  </si>
  <si>
    <t>オイルタンクの点検・清掃</t>
  </si>
  <si>
    <t>給水・排水ポンプ等の保守点検</t>
  </si>
  <si>
    <t>中央監視装置の保守点検</t>
  </si>
  <si>
    <t>自動制御装置の保守点検</t>
  </si>
  <si>
    <t>火災報知機，消火器，消火栓，スプリンクラー，救助袋の点検，防火対象物の点検</t>
  </si>
  <si>
    <t>建築基準法第１２条第４項に基づく建築設備定期点検（エレベーターを除く。）</t>
  </si>
  <si>
    <t>構内電話交換機の保守点検</t>
  </si>
  <si>
    <t>放送設備，音響設備の保守点検</t>
  </si>
  <si>
    <t>貯水槽</t>
    <phoneticPr fontId="5"/>
  </si>
  <si>
    <t>02</t>
    <phoneticPr fontId="5"/>
  </si>
  <si>
    <t>ろ過装置</t>
    <phoneticPr fontId="5"/>
  </si>
  <si>
    <t>99</t>
    <phoneticPr fontId="5"/>
  </si>
  <si>
    <t>その他</t>
    <phoneticPr fontId="5"/>
  </si>
  <si>
    <t>浄化槽</t>
    <phoneticPr fontId="5"/>
  </si>
  <si>
    <t>汚水槽</t>
    <phoneticPr fontId="5"/>
  </si>
  <si>
    <t>排水管</t>
    <phoneticPr fontId="5"/>
  </si>
  <si>
    <t>グリーストラップ</t>
    <phoneticPr fontId="5"/>
  </si>
  <si>
    <t>電気保安管理</t>
    <phoneticPr fontId="5"/>
  </si>
  <si>
    <t>電気設備</t>
    <phoneticPr fontId="5"/>
  </si>
  <si>
    <t>屋外照明灯</t>
    <phoneticPr fontId="5"/>
  </si>
  <si>
    <t>エレベーター</t>
    <phoneticPr fontId="5"/>
  </si>
  <si>
    <t>自動ドアの保守点検</t>
    <phoneticPr fontId="5"/>
  </si>
  <si>
    <t>空調設備の保守点検</t>
    <phoneticPr fontId="5"/>
  </si>
  <si>
    <t>冷凍設備の保守点検</t>
    <phoneticPr fontId="5"/>
  </si>
  <si>
    <t>ダクトの清掃</t>
    <phoneticPr fontId="5"/>
  </si>
  <si>
    <t>オイルタンクの点検・清掃</t>
    <phoneticPr fontId="5"/>
  </si>
  <si>
    <t>ボイラーの点検・清掃</t>
    <phoneticPr fontId="5"/>
  </si>
  <si>
    <t>ボイラーの運転</t>
    <phoneticPr fontId="5"/>
  </si>
  <si>
    <t>ポンプの保守点検</t>
    <phoneticPr fontId="5"/>
  </si>
  <si>
    <t>中央監視装置</t>
    <phoneticPr fontId="5"/>
  </si>
  <si>
    <t>自動制御装置</t>
    <phoneticPr fontId="5"/>
  </si>
  <si>
    <t>消防設備の保守点検</t>
    <phoneticPr fontId="5"/>
  </si>
  <si>
    <t>建築設備の定期点検</t>
    <phoneticPr fontId="5"/>
  </si>
  <si>
    <t>電話交換機</t>
    <phoneticPr fontId="5"/>
  </si>
  <si>
    <t>放送設備</t>
    <phoneticPr fontId="5"/>
  </si>
  <si>
    <t>203-Ｄ電話交換</t>
    <phoneticPr fontId="5"/>
  </si>
  <si>
    <t>203-Ｚその他の警備・受付</t>
    <phoneticPr fontId="5"/>
  </si>
  <si>
    <t>施設警備</t>
    <phoneticPr fontId="5"/>
  </si>
  <si>
    <t>機械警備</t>
    <phoneticPr fontId="5"/>
  </si>
  <si>
    <t>その他の警備</t>
    <phoneticPr fontId="5"/>
  </si>
  <si>
    <t>電話交換</t>
    <phoneticPr fontId="5"/>
  </si>
  <si>
    <t>委託役務関係(調査測定)</t>
    <rPh sb="7" eb="9">
      <t>チョウサ</t>
    </rPh>
    <rPh sb="9" eb="11">
      <t>ソクテイ</t>
    </rPh>
    <phoneticPr fontId="5"/>
  </si>
  <si>
    <t>204-Ａ調査研究</t>
    <phoneticPr fontId="5"/>
  </si>
  <si>
    <t>意識調査</t>
  </si>
  <si>
    <t>意識調査，世論調査</t>
  </si>
  <si>
    <t>市場経済調査</t>
  </si>
  <si>
    <t>市場調査，経営調査，企業調査</t>
  </si>
  <si>
    <t>交通関係調査</t>
  </si>
  <si>
    <t>交通量調査</t>
  </si>
  <si>
    <t>環境関係調査</t>
  </si>
  <si>
    <t>環境アセスメント，計量証明事業に係る測定を除く環境調査</t>
  </si>
  <si>
    <t>漏水調査</t>
  </si>
  <si>
    <t>水道管等の漏水調査，下水道カメラ調査</t>
  </si>
  <si>
    <t>研究</t>
  </si>
  <si>
    <t>各種試験研究，技術開発研究</t>
  </si>
  <si>
    <t>計画</t>
  </si>
  <si>
    <t>各種計画策定</t>
  </si>
  <si>
    <t>大気・悪臭検査</t>
  </si>
  <si>
    <t>計量証明事業に係る検査測定（大気・悪臭）</t>
  </si>
  <si>
    <t>水質・土壌検査</t>
  </si>
  <si>
    <t>計量証明事業に係る検査測定（水質・土壌）</t>
  </si>
  <si>
    <t>ダイオキシン検査</t>
  </si>
  <si>
    <t>計量証明事業に係る検査測定（ダイオキシン）</t>
  </si>
  <si>
    <t>騒音・振動等その他計量証明事業に係る検査測定</t>
  </si>
  <si>
    <t>理化学検査</t>
  </si>
  <si>
    <t>食品の成分分析，添加物・有害物分析，アレルギー物質検査，異物混入検査</t>
  </si>
  <si>
    <t>作業環境測定</t>
  </si>
  <si>
    <t>作業場の粉塵・騒音・化学物質・放射能などの測定／安全衛生労働法などによる</t>
  </si>
  <si>
    <t>204-Ｂ環境測定</t>
    <phoneticPr fontId="5"/>
  </si>
  <si>
    <t>204-Ｃ理化学検査</t>
    <phoneticPr fontId="5"/>
  </si>
  <si>
    <t>204-Ｄ作業環境測定</t>
    <phoneticPr fontId="5"/>
  </si>
  <si>
    <t>204-Ｅ水道水質検査</t>
    <phoneticPr fontId="5"/>
  </si>
  <si>
    <t>204-Ｚその他調査・測定</t>
    <phoneticPr fontId="5"/>
  </si>
  <si>
    <t>水道水質検査</t>
    <phoneticPr fontId="5"/>
  </si>
  <si>
    <t>水道法に基づく水質検査</t>
    <phoneticPr fontId="5"/>
  </si>
  <si>
    <t>205-Ａ情報提供サービス</t>
    <phoneticPr fontId="5"/>
  </si>
  <si>
    <t>205-Ｂ電気通信回線サービス</t>
    <phoneticPr fontId="5"/>
  </si>
  <si>
    <t>205-Ｃシステムの設計・開発</t>
    <phoneticPr fontId="5"/>
  </si>
  <si>
    <t>委託役務関係(情報・通信)</t>
    <rPh sb="7" eb="9">
      <t>ジョウホウ</t>
    </rPh>
    <rPh sb="10" eb="12">
      <t>ツウシン</t>
    </rPh>
    <phoneticPr fontId="5"/>
  </si>
  <si>
    <t>205-Ｄシステムの保守・管理</t>
    <phoneticPr fontId="5"/>
  </si>
  <si>
    <t>205-Ｅホームページ作成・管理</t>
    <phoneticPr fontId="5"/>
  </si>
  <si>
    <t>委託役務関係(企画・制作)</t>
    <phoneticPr fontId="5"/>
  </si>
  <si>
    <t>データベース</t>
  </si>
  <si>
    <t>気象情報・防災情報等のデータベースのインターネットによる提供</t>
  </si>
  <si>
    <t>ＦＡＸ</t>
  </si>
  <si>
    <t>ＦＡＸ機器を活用した情報提供サービスなど</t>
  </si>
  <si>
    <t>電話</t>
  </si>
  <si>
    <t>固定電話，携帯電話</t>
  </si>
  <si>
    <t>データ通信</t>
  </si>
  <si>
    <t>インターネットプロバイダ</t>
  </si>
  <si>
    <t>インターネット接続サービス</t>
  </si>
  <si>
    <t>システムの設計・開発</t>
  </si>
  <si>
    <t>システム基本設計，システム開発等</t>
  </si>
  <si>
    <t>システムの保守・管理</t>
  </si>
  <si>
    <t>情報システムの運用保守，オペレーション，ヘルプデスク交通管制システム保守，情報機器の保守点検</t>
  </si>
  <si>
    <t>ホームページ作成・管理</t>
  </si>
  <si>
    <t>ホームページの作成，管理</t>
  </si>
  <si>
    <t>データ処理</t>
  </si>
  <si>
    <t>データ入力，データ変換，文書・写真資料の電子データ化（スキャニング作業），データベース作成</t>
  </si>
  <si>
    <t>ＩＴコンサルティング</t>
  </si>
  <si>
    <t>システムの調査・最適化・分析・診断，システム監査，セキュリティ監査等</t>
  </si>
  <si>
    <t>広告代理</t>
  </si>
  <si>
    <t>テレビ・ラジオ・新聞</t>
  </si>
  <si>
    <t>新聞折込</t>
  </si>
  <si>
    <t>展示物</t>
  </si>
  <si>
    <t>映画・ビデオ</t>
  </si>
  <si>
    <t>企画運営</t>
  </si>
  <si>
    <t>会場設営</t>
  </si>
  <si>
    <t>音響機器等操作</t>
  </si>
  <si>
    <t>職員研修</t>
  </si>
  <si>
    <t>デザイン</t>
  </si>
  <si>
    <t>設計</t>
  </si>
  <si>
    <t>写真撮影</t>
  </si>
  <si>
    <t>航空写真</t>
  </si>
  <si>
    <t>図面製作</t>
  </si>
  <si>
    <t>旅行企画</t>
  </si>
  <si>
    <t>総合的な広告・広報の企画・制作</t>
  </si>
  <si>
    <t>テレビ・ラジオ番組の企画・制作・放送，新聞広告</t>
  </si>
  <si>
    <t>新聞への折込広告</t>
  </si>
  <si>
    <t>展示品・レプリカ等の製作・修復</t>
  </si>
  <si>
    <t>映画・ビデオ・ＤＶＤ・ＣＤの製作，ダビング</t>
  </si>
  <si>
    <t>イベント，シンポジウム等の企画・運営・支援</t>
  </si>
  <si>
    <t>会場設営，展示作業</t>
  </si>
  <si>
    <t>音響・照明機器等の操作</t>
  </si>
  <si>
    <t>町職員への各種研修</t>
  </si>
  <si>
    <t>印刷物等のデザイン企画・制作，イラスト作成</t>
  </si>
  <si>
    <t>設計図書の作成（建設関係以外）</t>
  </si>
  <si>
    <t>航空写真を除く写真撮影</t>
  </si>
  <si>
    <t>航空写真撮影</t>
  </si>
  <si>
    <t>図面製作，写図</t>
  </si>
  <si>
    <t>地図製作</t>
  </si>
  <si>
    <t>視察旅行・研修旅行の企画・手配，旅行への添乗</t>
  </si>
  <si>
    <t>205-Ｆデータ処理</t>
    <phoneticPr fontId="5"/>
  </si>
  <si>
    <t>205-ＧＩＴコンサルティング</t>
    <phoneticPr fontId="5"/>
  </si>
  <si>
    <t>205-Ｚその他情報通信</t>
    <phoneticPr fontId="5"/>
  </si>
  <si>
    <t>206-Ａ広告・広報</t>
    <phoneticPr fontId="5"/>
  </si>
  <si>
    <t>206-Ｂ展示物</t>
    <phoneticPr fontId="5"/>
  </si>
  <si>
    <t>206-Ｃ映画・ビデオ</t>
    <phoneticPr fontId="5"/>
  </si>
  <si>
    <t>206-Ｄイベント</t>
    <phoneticPr fontId="5"/>
  </si>
  <si>
    <t>206-Ｅ研修</t>
    <phoneticPr fontId="5"/>
  </si>
  <si>
    <t>206-Ｆデザイン</t>
    <phoneticPr fontId="5"/>
  </si>
  <si>
    <t>206-Ｇ設計</t>
    <phoneticPr fontId="5"/>
  </si>
  <si>
    <t>206-Ｈ写真撮影・製図</t>
    <phoneticPr fontId="5"/>
  </si>
  <si>
    <t>206-Ｉ旅行企画</t>
    <phoneticPr fontId="5"/>
  </si>
  <si>
    <t>206-Ｚその他企画・制作</t>
    <phoneticPr fontId="5"/>
  </si>
  <si>
    <t>委託役務関係(運搬)</t>
    <phoneticPr fontId="5"/>
  </si>
  <si>
    <t>207-Ａ貨物運送</t>
    <phoneticPr fontId="5"/>
  </si>
  <si>
    <t>委託役務関係(医療)</t>
    <rPh sb="7" eb="9">
      <t>イリョウ</t>
    </rPh>
    <phoneticPr fontId="5"/>
  </si>
  <si>
    <t>委託役務関係(給食)</t>
    <rPh sb="7" eb="9">
      <t>キュウショク</t>
    </rPh>
    <phoneticPr fontId="5"/>
  </si>
  <si>
    <t>207-Ｂ旅客運送</t>
    <phoneticPr fontId="5"/>
  </si>
  <si>
    <t>207-Ｃ郵便・信書便</t>
    <phoneticPr fontId="5"/>
  </si>
  <si>
    <t>207-Ｄ梱包・発送代行</t>
    <phoneticPr fontId="5"/>
  </si>
  <si>
    <t>207-Ｅ保管</t>
    <phoneticPr fontId="5"/>
  </si>
  <si>
    <t>207-Ｚその他運搬</t>
    <phoneticPr fontId="5"/>
  </si>
  <si>
    <t>208-Ａ医療事務</t>
    <phoneticPr fontId="5"/>
  </si>
  <si>
    <t>208-Ｂ集団検診等</t>
    <phoneticPr fontId="5"/>
  </si>
  <si>
    <t>208-Ｃ臨床検査</t>
    <phoneticPr fontId="5"/>
  </si>
  <si>
    <t>208-Ｄ医療機器の保守点検</t>
    <phoneticPr fontId="5"/>
  </si>
  <si>
    <t>208-Ｚその他医療関係</t>
    <phoneticPr fontId="5"/>
  </si>
  <si>
    <t>209-Ａ給食</t>
    <phoneticPr fontId="5"/>
  </si>
  <si>
    <t>209-Ｚその他給食</t>
    <phoneticPr fontId="5"/>
  </si>
  <si>
    <t>210-Ａ機器の保守点検</t>
    <phoneticPr fontId="5"/>
  </si>
  <si>
    <t>210-Ｂ遊具保守点検</t>
    <phoneticPr fontId="5"/>
  </si>
  <si>
    <t>210-Ｃ楽器調律</t>
    <phoneticPr fontId="5"/>
  </si>
  <si>
    <t>210-Ｚその他機器保守点検</t>
    <phoneticPr fontId="5"/>
  </si>
  <si>
    <t>翻訳・通訳</t>
  </si>
  <si>
    <t>翻訳，通訳，技術翻訳，ＷＥＢ翻訳，英語関連サービス</t>
  </si>
  <si>
    <t>速記</t>
  </si>
  <si>
    <t>テープ起こし</t>
  </si>
  <si>
    <t>会議録作成，議事録作成，テープおこし</t>
  </si>
  <si>
    <t>環境保護</t>
  </si>
  <si>
    <t>鳥獣保護，自然歩道・ビオトープ維持管理</t>
  </si>
  <si>
    <t>森林整備</t>
  </si>
  <si>
    <t>森林整備工事，間伐，枝打ち</t>
  </si>
  <si>
    <t>人材派遣</t>
  </si>
  <si>
    <t>労働者派遣法に基づく人材派遣</t>
  </si>
  <si>
    <t>文化財</t>
  </si>
  <si>
    <t>埋蔵文化財等調査・修復</t>
  </si>
  <si>
    <t>電力供給</t>
  </si>
  <si>
    <t>電力の供給事業</t>
  </si>
  <si>
    <t>損害保険</t>
  </si>
  <si>
    <t>自動車保険，火災保険，イベント保険</t>
  </si>
  <si>
    <t>コンサルティングサービス</t>
  </si>
  <si>
    <t>経営・財務，人材開発，ＩＳＯ認証，マーケティング</t>
  </si>
  <si>
    <t>修繕関係(建築関係修繕)</t>
    <rPh sb="0" eb="2">
      <t>シュウゼン</t>
    </rPh>
    <rPh sb="5" eb="6">
      <t>ケン</t>
    </rPh>
    <rPh sb="6" eb="7">
      <t>チク</t>
    </rPh>
    <rPh sb="7" eb="8">
      <t>セキ</t>
    </rPh>
    <rPh sb="8" eb="9">
      <t>ガカリ</t>
    </rPh>
    <rPh sb="9" eb="10">
      <t>オサム</t>
    </rPh>
    <rPh sb="10" eb="11">
      <t>ゼン</t>
    </rPh>
    <phoneticPr fontId="5"/>
  </si>
  <si>
    <t>外壁の修繕</t>
  </si>
  <si>
    <t>屋根等</t>
  </si>
  <si>
    <t>屋根・庇の取り替え・修繕</t>
  </si>
  <si>
    <t>ガラスの取り替え・修繕</t>
  </si>
  <si>
    <t>建具・ドア・網戸・サッシ・シャッターの取り替え・修繕</t>
  </si>
  <si>
    <t>内装</t>
  </si>
  <si>
    <t>カーテン・ブラインドの修繕，天井・床・クロスの修繕</t>
  </si>
  <si>
    <t>錠鍵</t>
  </si>
  <si>
    <t>鍵の取り替え・修繕</t>
  </si>
  <si>
    <t>大工</t>
  </si>
  <si>
    <t>左官</t>
  </si>
  <si>
    <t>修繕関係(設備関係修繕)</t>
    <rPh sb="0" eb="2">
      <t>シュウゼン</t>
    </rPh>
    <phoneticPr fontId="5"/>
  </si>
  <si>
    <t>空調設備</t>
  </si>
  <si>
    <t>冷暖房設備の修繕，排気・換気設備の修繕</t>
  </si>
  <si>
    <t>電気設備</t>
  </si>
  <si>
    <t>照明設備の修繕，電気配線の追加・修繕，スイッチの修繕</t>
  </si>
  <si>
    <t>通信設備</t>
  </si>
  <si>
    <t>放送設備の修繕，電話の修繕</t>
  </si>
  <si>
    <t>給水設備</t>
  </si>
  <si>
    <t>水道蛇口の修理，給水管の取り替え・修繕</t>
  </si>
  <si>
    <t>排水設備</t>
  </si>
  <si>
    <t>排水管の修繕</t>
  </si>
  <si>
    <t>その他設備関係修繕</t>
  </si>
  <si>
    <t>修繕関係(その他修繕)</t>
    <rPh sb="0" eb="2">
      <t>シュウゼン</t>
    </rPh>
    <rPh sb="7" eb="8">
      <t>タ</t>
    </rPh>
    <phoneticPr fontId="5"/>
  </si>
  <si>
    <t>引越し</t>
  </si>
  <si>
    <t>引越，事務所移転</t>
  </si>
  <si>
    <t>美術品・楽器</t>
  </si>
  <si>
    <t>美術品・ピアノの運搬</t>
  </si>
  <si>
    <t>宅配便</t>
  </si>
  <si>
    <t>宅配便，メール便</t>
  </si>
  <si>
    <t>その他一般貨物</t>
  </si>
  <si>
    <t>旅客運送</t>
  </si>
  <si>
    <t>タクシー・貸切バス・スクールバス運行等自動車による旅客運送</t>
  </si>
  <si>
    <t>郵便・信書便</t>
  </si>
  <si>
    <t>梱包・発送代行</t>
  </si>
  <si>
    <t>梱包，仕分，封入封緘，発送代行</t>
  </si>
  <si>
    <t>保管</t>
  </si>
  <si>
    <t>保管代行，貸倉庫，トランクルーム</t>
  </si>
  <si>
    <t>医薬品配送・保管，自動車以外の貨物・旅客運送</t>
  </si>
  <si>
    <t>医療事務</t>
  </si>
  <si>
    <t>医療費の請求・点検，外来・入院受付，会計窓口などの事務</t>
  </si>
  <si>
    <t>集団検診等</t>
  </si>
  <si>
    <t>健康診断，検診，人間ドック等</t>
  </si>
  <si>
    <t>臨床検査</t>
  </si>
  <si>
    <t>血液検査，尿便検査，ギョウ虫検査，保菌検査，心電図・脳波検査</t>
  </si>
  <si>
    <t>医療機器の保守点検</t>
  </si>
  <si>
    <t>医療機器の保守点検，医療ガス設備保守点検</t>
  </si>
  <si>
    <t>現地調理による学校給食</t>
  </si>
  <si>
    <t>病院給食</t>
  </si>
  <si>
    <t>治療食給食，病院内の栄養管理・相談</t>
  </si>
  <si>
    <t>独身寮，寄宿舎等賄い業務，食堂等運営業務</t>
  </si>
  <si>
    <t>計測機器</t>
  </si>
  <si>
    <t>遊具保守点検</t>
  </si>
  <si>
    <t>楽器調律</t>
  </si>
  <si>
    <t>環境測定機器，測量機器，試験検査機器の保守点検</t>
  </si>
  <si>
    <t>遊具，体育器具，運動器具の保守点検</t>
  </si>
  <si>
    <t>ピアノ調律</t>
  </si>
  <si>
    <t>211-Ａ翻訳・通訳</t>
    <phoneticPr fontId="5"/>
  </si>
  <si>
    <t>211-Ｂ速記</t>
    <phoneticPr fontId="5"/>
  </si>
  <si>
    <t>211-Ｃテープ起こし</t>
    <phoneticPr fontId="5"/>
  </si>
  <si>
    <t>211-Ｄ環境保護</t>
    <phoneticPr fontId="5"/>
  </si>
  <si>
    <t>211-Ｅ森林整備</t>
    <phoneticPr fontId="5"/>
  </si>
  <si>
    <t>211-Ｆ人材派遣</t>
    <phoneticPr fontId="5"/>
  </si>
  <si>
    <t>211-Ｇ文化財</t>
    <phoneticPr fontId="5"/>
  </si>
  <si>
    <t>211-Ｈ電力供給</t>
    <phoneticPr fontId="5"/>
  </si>
  <si>
    <t>211-Ｉ損害保険</t>
    <phoneticPr fontId="5"/>
  </si>
  <si>
    <t>211-Ｊコンサルティングサービス</t>
    <phoneticPr fontId="5"/>
  </si>
  <si>
    <t>211-Ｋ火葬場</t>
    <phoneticPr fontId="5"/>
  </si>
  <si>
    <t>211-Ｌ廃棄物</t>
    <phoneticPr fontId="5"/>
  </si>
  <si>
    <t>211-Ｍ除雪</t>
    <phoneticPr fontId="5"/>
  </si>
  <si>
    <t>211-Ｚその他委託</t>
    <phoneticPr fontId="5"/>
  </si>
  <si>
    <t>火葬場残骨灰処理・運搬</t>
  </si>
  <si>
    <t>一般廃棄物収集・運搬</t>
  </si>
  <si>
    <t>一般廃棄物処理・処分</t>
  </si>
  <si>
    <t>産業廃棄物収集・運搬</t>
  </si>
  <si>
    <t>産業廃棄物処理・処分</t>
  </si>
  <si>
    <t>除雪</t>
    <phoneticPr fontId="5"/>
  </si>
  <si>
    <t>301-Ｆ錠鍵</t>
    <phoneticPr fontId="5"/>
  </si>
  <si>
    <t>その他修繕</t>
    <phoneticPr fontId="5"/>
  </si>
  <si>
    <t xml:space="preserve"> </t>
    <phoneticPr fontId="5"/>
  </si>
  <si>
    <t>例)1000001　 「-（ハイフン）」を使わず7桁の数字のみで入力してください。</t>
    <phoneticPr fontId="5"/>
  </si>
  <si>
    <t>例)カブシキガイシャスズキグミ　 正式名称を全角カタカナで入力してください。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</si>
  <si>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</si>
  <si>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代表者役職</t>
    <rPh sb="0" eb="3">
      <t>ダイヒョウシャ</t>
    </rPh>
    <rPh sb="3" eb="5">
      <t>ヤクショク</t>
    </rPh>
    <phoneticPr fontId="6"/>
  </si>
  <si>
    <t>例)0000-00-0000　半角の数字とハイフンで入力してください。</t>
    <phoneticPr fontId="5"/>
  </si>
  <si>
    <t>受任者役職</t>
    <rPh sb="0" eb="3">
      <t>ジュニンシャ</t>
    </rPh>
    <phoneticPr fontId="6"/>
  </si>
  <si>
    <t>受任者氏名カナ</t>
    <rPh sb="3" eb="5">
      <t>シメイ</t>
    </rPh>
    <phoneticPr fontId="6"/>
  </si>
  <si>
    <t>受任者氏名</t>
    <rPh sb="3" eb="5">
      <t>シメイ</t>
    </rPh>
    <phoneticPr fontId="6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</si>
  <si>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5"/>
  </si>
  <si>
    <t xml:space="preserve">      </t>
    <phoneticPr fontId="5"/>
  </si>
  <si>
    <t>D.行政書士情報</t>
    <rPh sb="2" eb="6">
      <t>ギョウセイショシ</t>
    </rPh>
    <rPh sb="6" eb="8">
      <t>ジョウホウ</t>
    </rPh>
    <phoneticPr fontId="5"/>
  </si>
  <si>
    <t>行政書士が代理申請する場合、(1)代理申請欄にリストから「する」を選択し、行政書士情報を入力してください。</t>
    <phoneticPr fontId="5"/>
  </si>
  <si>
    <t>例)カブシキガイシャスズキグミ　チュウゴクエイギョウショ
正式名称を全角カタカナで入力してください。支店・営業所名は、１文字空けて入力してください。</t>
    <rPh sb="56" eb="57">
      <t>メイ</t>
    </rPh>
    <phoneticPr fontId="5"/>
  </si>
  <si>
    <t>例)株式会社鈴木組　中国営業所
正式名称で入力してください。支店・営業所名は、１文字空けて入力してください。</t>
    <rPh sb="10" eb="12">
      <t>チュウゴク</t>
    </rPh>
    <rPh sb="30" eb="32">
      <t>シテン</t>
    </rPh>
    <rPh sb="33" eb="36">
      <t>エイギョウショ</t>
    </rPh>
    <rPh sb="36" eb="37">
      <t>メイ</t>
    </rPh>
    <rPh sb="40" eb="42">
      <t>モジ</t>
    </rPh>
    <rPh sb="42" eb="43">
      <t>ア</t>
    </rPh>
    <rPh sb="45" eb="47">
      <t>ニュウリョク</t>
    </rPh>
    <phoneticPr fontId="5"/>
  </si>
  <si>
    <t>建築物ねずみ害虫駆除</t>
    <phoneticPr fontId="5"/>
  </si>
  <si>
    <t>施設消毒</t>
    <phoneticPr fontId="5"/>
  </si>
  <si>
    <t>くん蒸</t>
    <phoneticPr fontId="5"/>
  </si>
  <si>
    <t>剪定・除草</t>
    <phoneticPr fontId="5"/>
  </si>
  <si>
    <t>殺虫消毒</t>
    <phoneticPr fontId="5"/>
  </si>
  <si>
    <t>水道施設管理</t>
    <phoneticPr fontId="5"/>
  </si>
  <si>
    <t>令和5・6年度において、北広島町で行われる物品・役務・修繕に係る競争入札に参加する資格の審査を申請します。</t>
    <rPh sb="0" eb="2">
      <t>レイワ</t>
    </rPh>
    <rPh sb="5" eb="7">
      <t>ネンド</t>
    </rPh>
    <rPh sb="12" eb="16">
      <t>キタヒロシマチョウ</t>
    </rPh>
    <rPh sb="17" eb="18">
      <t>オコナ</t>
    </rPh>
    <rPh sb="21" eb="23">
      <t>ブッピン</t>
    </rPh>
    <rPh sb="24" eb="26">
      <t>エキム</t>
    </rPh>
    <rPh sb="27" eb="29">
      <t>シュウゼン</t>
    </rPh>
    <rPh sb="30" eb="31">
      <t>カカ</t>
    </rPh>
    <rPh sb="32" eb="34">
      <t>キョウソウ</t>
    </rPh>
    <rPh sb="34" eb="36">
      <t>ニュウサツ</t>
    </rPh>
    <rPh sb="37" eb="39">
      <t>サンカ</t>
    </rPh>
    <rPh sb="41" eb="43">
      <t>シカク</t>
    </rPh>
    <rPh sb="44" eb="46">
      <t>シンサ</t>
    </rPh>
    <rPh sb="47" eb="49">
      <t>シンセイ</t>
    </rPh>
    <phoneticPr fontId="5"/>
  </si>
  <si>
    <t>登記、または住民票上の所在地と「(2)所在地」が一致しているかどうかを、リストから選択してください。</t>
    <rPh sb="0" eb="2">
      <t>トウキ</t>
    </rPh>
    <rPh sb="6" eb="9">
      <t>ジュウミンヒョウ</t>
    </rPh>
    <rPh sb="9" eb="10">
      <t>ジョウ</t>
    </rPh>
    <rPh sb="11" eb="14">
      <t>ショザイチ</t>
    </rPh>
    <rPh sb="19" eb="22">
      <t>ショザイチ</t>
    </rPh>
    <rPh sb="24" eb="26">
      <t>イッチ</t>
    </rPh>
    <rPh sb="41" eb="43">
      <t>センタク</t>
    </rPh>
    <phoneticPr fontId="5"/>
  </si>
  <si>
    <t>現像，焼き付け，引き伸ばし※撮影は〔206-Ｈ写真撮影・製図〕</t>
    <phoneticPr fontId="5"/>
  </si>
  <si>
    <t>空気環境の測定</t>
    <phoneticPr fontId="5"/>
  </si>
  <si>
    <t>飲料水の水質検査</t>
    <phoneticPr fontId="5"/>
  </si>
  <si>
    <t>事務機器の保守点検　※情報機器（PC等）は〔205-Ｄシステムの保守・管理〕</t>
    <phoneticPr fontId="5"/>
  </si>
  <si>
    <t>その他</t>
    <phoneticPr fontId="5"/>
  </si>
  <si>
    <t>その他建築関係修繕</t>
    <phoneticPr fontId="5"/>
  </si>
  <si>
    <t>業務を希望する場合、希望、取扱欄にリストから「○」を選択してください。複数選択可。
その他を希望する場合は、内容・例欄に具体的な内容を入力してください。希望業務が内容・例欄に記載されている場合も、改めて入力してください。</t>
    <rPh sb="0" eb="2">
      <t>ギョウム</t>
    </rPh>
    <rPh sb="3" eb="5">
      <t>キボウ</t>
    </rPh>
    <rPh sb="7" eb="9">
      <t>バアイ</t>
    </rPh>
    <rPh sb="10" eb="12">
      <t>キボウ</t>
    </rPh>
    <rPh sb="13" eb="14">
      <t>ト</t>
    </rPh>
    <rPh sb="14" eb="15">
      <t>アツカ</t>
    </rPh>
    <rPh sb="15" eb="16">
      <t>ラン</t>
    </rPh>
    <rPh sb="26" eb="28">
      <t>センタク</t>
    </rPh>
    <rPh sb="35" eb="37">
      <t>フクスウ</t>
    </rPh>
    <rPh sb="37" eb="39">
      <t>センタク</t>
    </rPh>
    <rPh sb="39" eb="40">
      <t>カ</t>
    </rPh>
    <rPh sb="44" eb="45">
      <t>タ</t>
    </rPh>
    <rPh sb="46" eb="48">
      <t>キボウ</t>
    </rPh>
    <rPh sb="50" eb="52">
      <t>バアイ</t>
    </rPh>
    <rPh sb="54" eb="56">
      <t>ナイヨウ</t>
    </rPh>
    <rPh sb="57" eb="58">
      <t>レイ</t>
    </rPh>
    <rPh sb="58" eb="59">
      <t>ラン</t>
    </rPh>
    <rPh sb="76" eb="78">
      <t>キボウ</t>
    </rPh>
    <rPh sb="78" eb="80">
      <t>ギョウム</t>
    </rPh>
    <rPh sb="81" eb="83">
      <t>ナイヨウ</t>
    </rPh>
    <rPh sb="84" eb="85">
      <t>レイ</t>
    </rPh>
    <rPh sb="85" eb="86">
      <t>ラン</t>
    </rPh>
    <rPh sb="87" eb="89">
      <t>キサイ</t>
    </rPh>
    <rPh sb="94" eb="96">
      <t>バアイ</t>
    </rPh>
    <rPh sb="98" eb="99">
      <t>アラタ</t>
    </rPh>
    <rPh sb="101" eb="103">
      <t>ニュウリョク</t>
    </rPh>
    <phoneticPr fontId="5"/>
  </si>
  <si>
    <t>34_北広島町</t>
  </si>
  <si>
    <t>契約金額（千円）</t>
    <rPh sb="0" eb="2">
      <t>ケイヤク</t>
    </rPh>
    <phoneticPr fontId="5"/>
  </si>
  <si>
    <t>適格請求書発行事業者</t>
    <rPh sb="0" eb="2">
      <t>テキカク</t>
    </rPh>
    <rPh sb="2" eb="5">
      <t>セイキュウショ</t>
    </rPh>
    <rPh sb="5" eb="7">
      <t>ハッコウ</t>
    </rPh>
    <rPh sb="7" eb="10">
      <t>ジギョウシャ</t>
    </rPh>
    <phoneticPr fontId="7"/>
  </si>
  <si>
    <t>登録の有無</t>
    <rPh sb="0" eb="2">
      <t>トウロク</t>
    </rPh>
    <rPh sb="3" eb="5">
      <t>ウム</t>
    </rPh>
    <phoneticPr fontId="6"/>
  </si>
  <si>
    <t>登録番号（ｲﾝﾎﾞｲｽ）</t>
    <rPh sb="0" eb="2">
      <t>トウロク</t>
    </rPh>
    <rPh sb="2" eb="4">
      <t>バンゴウ</t>
    </rPh>
    <phoneticPr fontId="5"/>
  </si>
  <si>
    <t>例)T0000000000000　既に法人番号が付されている事業者は「T＋法人番号」、それ以外の事業者は「T＋新たな13桁の数字の固有番号」を入力してください。</t>
    <rPh sb="71" eb="73">
      <t>ニュウリョク</t>
    </rPh>
    <phoneticPr fontId="5"/>
  </si>
  <si>
    <t>適格請求書発行事業者の登録状況をリストから選択してください。「登録有」を選択した場合、(15)を入力してください。</t>
    <rPh sb="21" eb="23">
      <t>センタク</t>
    </rPh>
    <rPh sb="31" eb="33">
      <t>トウロク</t>
    </rPh>
    <rPh sb="33" eb="34">
      <t>アリ</t>
    </rPh>
    <rPh sb="36" eb="38">
      <t>センタク</t>
    </rPh>
    <rPh sb="40" eb="42">
      <t>バアイ</t>
    </rPh>
    <rPh sb="48" eb="50">
      <t>ニュウリョク</t>
    </rPh>
    <phoneticPr fontId="5"/>
  </si>
  <si>
    <t>例)2022/4/1、R4/4/1</t>
    <phoneticPr fontId="5"/>
  </si>
  <si>
    <t>※情報関係研修は〔206-Ｅ研修〕</t>
    <phoneticPr fontId="5"/>
  </si>
  <si>
    <t>委託役務関係(その他委託)</t>
    <phoneticPr fontId="5"/>
  </si>
  <si>
    <t>委託役務関係(機器等保守点検)</t>
    <phoneticPr fontId="5"/>
  </si>
  <si>
    <t>101-Ｋ建材・資材</t>
    <phoneticPr fontId="5"/>
  </si>
  <si>
    <t>101-Ｍ看板・標識</t>
    <phoneticPr fontId="5"/>
  </si>
  <si>
    <t>警備員の常駐による警備</t>
    <phoneticPr fontId="5"/>
  </si>
  <si>
    <t>監視・警報機器による遠隔警備</t>
    <phoneticPr fontId="5"/>
  </si>
  <si>
    <t>交換機による代表電話の受付・案内業務</t>
    <phoneticPr fontId="5"/>
  </si>
  <si>
    <t>学校給食（デリバリー）</t>
    <phoneticPr fontId="5"/>
  </si>
  <si>
    <t>学校給食（現地調理）</t>
    <phoneticPr fontId="5"/>
  </si>
  <si>
    <t>イベント警備（雑踏整理含む），交通誘導，駐車場等警備（出入管理業務含む）</t>
    <phoneticPr fontId="5"/>
  </si>
  <si>
    <t>301-Ａ外壁</t>
    <phoneticPr fontId="5"/>
  </si>
  <si>
    <t>301-Ｂ屋根等</t>
    <phoneticPr fontId="5"/>
  </si>
  <si>
    <t>301-Ｃガラス</t>
    <phoneticPr fontId="5"/>
  </si>
  <si>
    <t>301-Ｄ建具</t>
    <phoneticPr fontId="5"/>
  </si>
  <si>
    <t>301-Ｅ内装</t>
    <phoneticPr fontId="5"/>
  </si>
  <si>
    <t>301-Ｇ大工</t>
    <phoneticPr fontId="5"/>
  </si>
  <si>
    <t>301-Ｈ左官</t>
    <phoneticPr fontId="5"/>
  </si>
  <si>
    <t>301-Ｉその他建築関係修繕</t>
    <phoneticPr fontId="5"/>
  </si>
  <si>
    <t>302-Ａ空調設備</t>
    <phoneticPr fontId="5"/>
  </si>
  <si>
    <t>302-Ｂ電気設備</t>
    <phoneticPr fontId="5"/>
  </si>
  <si>
    <t>302-Ｃ通信設備</t>
    <phoneticPr fontId="5"/>
  </si>
  <si>
    <t>302-Ｄ給水設備</t>
    <phoneticPr fontId="5"/>
  </si>
  <si>
    <t>302-Ｅ排水設備</t>
    <phoneticPr fontId="5"/>
  </si>
  <si>
    <t>302-Ｆその他設備</t>
    <phoneticPr fontId="5"/>
  </si>
  <si>
    <t>303-Ａその他修繕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</si>
</sst>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¥&quot;#,##0_);[Red]\(&quot;¥&quot;#,##0\)"/>
    <numFmt numFmtId="177" formatCode="ggge&quot;年&quot;m&quot;月&quot;d&quot;日&quot;"/>
    <numFmt numFmtId="178" formatCode="#,##0_ ;[Red]\-#,##0\ "/>
    <numFmt numFmtId="179" formatCode="&quot;Ver.&quot;yyyymmdd"/>
    <numFmt numFmtId="180" formatCode="\(#\)"/>
    <numFmt numFmtId="181" formatCode="000\-0000"/>
    <numFmt numFmtId="182" formatCode="#,##0_ "/>
    <numFmt numFmtId="183" formatCode="0_);[Red]\(0\)"/>
    <numFmt numFmtId="184" formatCode="#,##0.00_);[Red]\(#,##0.00\)"/>
    <numFmt numFmtId="185" formatCode="0000000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color theme="1" tint="4.9989318521683403E-2"/>
      <name val="ＭＳ ゴシック"/>
      <family val="3"/>
      <charset val="128"/>
    </font>
    <font>
      <sz val="10"/>
      <color rgb="FF0D0D0D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9">
    <xf numFmtId="0" fontId="0" fillId="0" borderId="0" xfId="0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0" fontId="8" fillId="0" borderId="0" xfId="3" applyNumberFormat="1" applyFont="1" applyFill="1" applyProtection="1">
      <alignment vertical="center"/>
    </xf>
    <xf numFmtId="0" fontId="4" fillId="0" borderId="0" xfId="3" applyFont="1" applyFill="1" applyProtection="1">
      <alignment vertical="center"/>
    </xf>
    <xf numFmtId="179" fontId="4" fillId="0" borderId="0" xfId="2" applyNumberFormat="1" applyFont="1" applyFill="1" applyAlignment="1" applyProtection="1">
      <alignment vertical="top"/>
    </xf>
    <xf numFmtId="0" fontId="13" fillId="0" borderId="0" xfId="3" applyFont="1" applyFill="1" applyProtection="1">
      <alignment vertical="center"/>
    </xf>
    <xf numFmtId="0" fontId="14" fillId="0" borderId="0" xfId="1" applyFont="1" applyFill="1" applyAlignment="1" applyProtection="1">
      <alignment horizontal="center" vertical="center" shrinkToFit="1"/>
    </xf>
    <xf numFmtId="49" fontId="4" fillId="0" borderId="0" xfId="3" applyNumberFormat="1" applyFont="1" applyFill="1" applyProtection="1">
      <alignment vertical="center"/>
    </xf>
    <xf numFmtId="183" fontId="4" fillId="0" borderId="0" xfId="7" applyNumberFormat="1" applyFont="1" applyFill="1" applyProtection="1">
      <alignment vertical="center"/>
    </xf>
    <xf numFmtId="183" fontId="4" fillId="0" borderId="0" xfId="2" applyNumberFormat="1" applyFont="1" applyFill="1" applyProtection="1">
      <alignment vertical="center"/>
    </xf>
    <xf numFmtId="183" fontId="4" fillId="0" borderId="0" xfId="3" applyNumberFormat="1" applyFont="1" applyFill="1" applyProtection="1">
      <alignment vertical="center"/>
    </xf>
    <xf numFmtId="0" fontId="16" fillId="0" borderId="19" xfId="0" applyFont="1" applyFill="1" applyBorder="1" applyProtection="1">
      <alignment vertical="center"/>
    </xf>
    <xf numFmtId="0" fontId="4" fillId="0" borderId="16" xfId="0" applyFont="1" applyFill="1" applyBorder="1" applyProtection="1">
      <alignment vertical="center"/>
    </xf>
    <xf numFmtId="0" fontId="4" fillId="0" borderId="18" xfId="0" applyFont="1" applyFill="1" applyBorder="1" applyProtection="1">
      <alignment vertical="center"/>
    </xf>
    <xf numFmtId="180" fontId="4" fillId="0" borderId="0" xfId="0" applyNumberFormat="1" applyFont="1" applyFill="1" applyBorder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4" fillId="0" borderId="21" xfId="0" applyFont="1" applyFill="1" applyBorder="1" applyProtection="1">
      <alignment vertical="center"/>
    </xf>
    <xf numFmtId="180" fontId="4" fillId="0" borderId="19" xfId="0" applyNumberFormat="1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horizontal="right" vertical="top"/>
    </xf>
    <xf numFmtId="0" fontId="4" fillId="0" borderId="17" xfId="0" applyFont="1" applyFill="1" applyBorder="1" applyProtection="1">
      <alignment vertical="center"/>
    </xf>
    <xf numFmtId="0" fontId="15" fillId="0" borderId="13" xfId="0" applyFont="1" applyFill="1" applyBorder="1" applyAlignment="1" applyProtection="1">
      <alignment vertical="top"/>
    </xf>
    <xf numFmtId="0" fontId="4" fillId="0" borderId="14" xfId="0" applyFont="1" applyFill="1" applyBorder="1" applyProtection="1">
      <alignment vertical="center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49" fontId="4" fillId="0" borderId="16" xfId="0" applyNumberFormat="1" applyFont="1" applyFill="1" applyBorder="1" applyProtection="1">
      <alignment vertical="center"/>
    </xf>
    <xf numFmtId="182" fontId="4" fillId="0" borderId="16" xfId="0" applyNumberFormat="1" applyFont="1" applyFill="1" applyBorder="1" applyProtection="1">
      <alignment vertical="center"/>
    </xf>
    <xf numFmtId="178" fontId="4" fillId="0" borderId="16" xfId="0" applyNumberFormat="1" applyFont="1" applyFill="1" applyBorder="1" applyProtection="1">
      <alignment vertical="center"/>
    </xf>
    <xf numFmtId="0" fontId="4" fillId="0" borderId="13" xfId="0" applyNumberFormat="1" applyFont="1" applyFill="1" applyBorder="1" applyProtection="1">
      <alignment vertical="center"/>
    </xf>
    <xf numFmtId="49" fontId="15" fillId="0" borderId="13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Protection="1">
      <alignment vertical="center"/>
    </xf>
    <xf numFmtId="0" fontId="4" fillId="0" borderId="0" xfId="3" applyNumberFormat="1" applyFont="1" applyFill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0" borderId="35" xfId="0" applyFont="1" applyFill="1" applyBorder="1" applyProtection="1">
      <alignment vertical="center"/>
    </xf>
    <xf numFmtId="182" fontId="4" fillId="0" borderId="0" xfId="0" applyNumberFormat="1" applyFont="1" applyFill="1" applyBorder="1" applyProtection="1">
      <alignment vertical="center"/>
    </xf>
    <xf numFmtId="178" fontId="4" fillId="0" borderId="0" xfId="0" applyNumberFormat="1" applyFont="1" applyFill="1" applyBorder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top"/>
    </xf>
    <xf numFmtId="0" fontId="20" fillId="0" borderId="0" xfId="3" applyNumberFormat="1" applyFont="1" applyFill="1" applyBorder="1" applyAlignment="1" applyProtection="1">
      <alignment vertical="top"/>
    </xf>
    <xf numFmtId="0" fontId="13" fillId="0" borderId="0" xfId="0" applyFont="1" applyFill="1" applyBorder="1" applyAlignment="1" applyProtection="1">
      <alignment vertical="center"/>
    </xf>
    <xf numFmtId="0" fontId="4" fillId="0" borderId="35" xfId="0" applyFont="1" applyFill="1" applyBorder="1" applyProtection="1">
      <alignment vertical="center"/>
    </xf>
    <xf numFmtId="0" fontId="15" fillId="0" borderId="16" xfId="0" applyFont="1" applyFill="1" applyBorder="1" applyAlignment="1" applyProtection="1">
      <alignment vertical="top"/>
    </xf>
    <xf numFmtId="49" fontId="4" fillId="0" borderId="46" xfId="3" applyNumberFormat="1" applyFont="1" applyFill="1" applyBorder="1" applyAlignment="1" applyProtection="1">
      <alignment horizontal="left" vertical="center"/>
    </xf>
    <xf numFmtId="49" fontId="4" fillId="0" borderId="48" xfId="3" applyNumberFormat="1" applyFont="1" applyFill="1" applyBorder="1" applyAlignment="1" applyProtection="1">
      <alignment horizontal="left" vertical="center"/>
    </xf>
    <xf numFmtId="49" fontId="4" fillId="0" borderId="23" xfId="3" applyNumberFormat="1" applyFont="1" applyFill="1" applyBorder="1" applyAlignment="1" applyProtection="1">
      <alignment horizontal="left" vertical="center"/>
    </xf>
    <xf numFmtId="0" fontId="17" fillId="0" borderId="16" xfId="0" applyFont="1" applyFill="1" applyBorder="1" applyAlignment="1" applyProtection="1">
      <alignment horizontal="right" vertical="top"/>
    </xf>
    <xf numFmtId="0" fontId="17" fillId="0" borderId="16" xfId="0" applyNumberFormat="1" applyFont="1" applyFill="1" applyBorder="1" applyAlignment="1" applyProtection="1">
      <alignment vertical="top"/>
    </xf>
    <xf numFmtId="0" fontId="4" fillId="0" borderId="45" xfId="3" applyFont="1" applyFill="1" applyBorder="1" applyAlignment="1" applyProtection="1">
      <alignment horizontal="left" vertical="center"/>
    </xf>
    <xf numFmtId="0" fontId="4" fillId="0" borderId="17" xfId="3" applyFont="1" applyFill="1" applyBorder="1" applyProtection="1">
      <alignment vertical="center"/>
    </xf>
    <xf numFmtId="0" fontId="4" fillId="0" borderId="13" xfId="3" applyFont="1" applyFill="1" applyBorder="1" applyProtection="1">
      <alignment vertical="center"/>
    </xf>
    <xf numFmtId="0" fontId="4" fillId="0" borderId="14" xfId="3" applyFont="1" applyFill="1" applyBorder="1" applyProtection="1">
      <alignment vertical="center"/>
    </xf>
    <xf numFmtId="0" fontId="4" fillId="0" borderId="21" xfId="3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49" fontId="17" fillId="0" borderId="0" xfId="0" applyNumberFormat="1" applyFont="1" applyFill="1" applyBorder="1" applyAlignment="1" applyProtection="1">
      <alignment vertical="top"/>
    </xf>
    <xf numFmtId="49" fontId="17" fillId="0" borderId="16" xfId="0" applyNumberFormat="1" applyFont="1" applyFill="1" applyBorder="1" applyAlignment="1" applyProtection="1">
      <alignment vertical="top"/>
    </xf>
    <xf numFmtId="49" fontId="4" fillId="2" borderId="58" xfId="3" applyNumberFormat="1" applyFont="1" applyFill="1" applyBorder="1" applyAlignment="1" applyProtection="1">
      <alignment horizontal="center" vertical="center"/>
      <protection locked="0"/>
    </xf>
    <xf numFmtId="49" fontId="4" fillId="2" borderId="34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Protection="1">
      <alignment vertical="center"/>
    </xf>
    <xf numFmtId="0" fontId="4" fillId="0" borderId="0" xfId="2" applyFont="1" applyProtection="1">
      <alignment vertical="center"/>
    </xf>
    <xf numFmtId="0" fontId="4" fillId="0" borderId="0" xfId="2" applyFont="1" applyBorder="1" applyProtection="1">
      <alignment vertical="center"/>
    </xf>
    <xf numFmtId="0" fontId="19" fillId="0" borderId="15" xfId="3" applyFont="1" applyFill="1" applyBorder="1" applyAlignment="1" applyProtection="1">
      <alignment vertical="center" wrapText="1"/>
    </xf>
    <xf numFmtId="0" fontId="19" fillId="0" borderId="16" xfId="3" applyFont="1" applyFill="1" applyBorder="1" applyAlignment="1" applyProtection="1">
      <alignment vertical="center" wrapText="1"/>
    </xf>
    <xf numFmtId="0" fontId="19" fillId="0" borderId="18" xfId="3" applyFont="1" applyFill="1" applyBorder="1" applyAlignment="1" applyProtection="1">
      <alignment vertical="center" wrapText="1"/>
    </xf>
    <xf numFmtId="49" fontId="4" fillId="0" borderId="0" xfId="2" applyNumberFormat="1" applyFont="1" applyBorder="1" applyProtection="1">
      <alignment vertical="center"/>
    </xf>
    <xf numFmtId="0" fontId="19" fillId="0" borderId="19" xfId="3" applyFont="1" applyFill="1" applyBorder="1" applyProtection="1">
      <alignment vertical="center"/>
    </xf>
    <xf numFmtId="0" fontId="19" fillId="0" borderId="0" xfId="3" applyFont="1" applyFill="1" applyBorder="1" applyProtection="1">
      <alignment vertical="center"/>
    </xf>
    <xf numFmtId="0" fontId="19" fillId="0" borderId="21" xfId="3" applyFont="1" applyFill="1" applyBorder="1" applyProtection="1">
      <alignment vertical="center"/>
    </xf>
    <xf numFmtId="0" fontId="19" fillId="0" borderId="17" xfId="3" applyFont="1" applyFill="1" applyBorder="1" applyProtection="1">
      <alignment vertical="center"/>
    </xf>
    <xf numFmtId="0" fontId="19" fillId="0" borderId="13" xfId="3" applyFont="1" applyFill="1" applyBorder="1" applyProtection="1">
      <alignment vertical="center"/>
    </xf>
    <xf numFmtId="0" fontId="19" fillId="0" borderId="14" xfId="3" applyFont="1" applyFill="1" applyBorder="1" applyProtection="1">
      <alignment vertical="center"/>
    </xf>
    <xf numFmtId="0" fontId="4" fillId="0" borderId="0" xfId="3" applyFont="1" applyAlignment="1" applyProtection="1">
      <alignment vertical="center" wrapText="1"/>
    </xf>
    <xf numFmtId="0" fontId="16" fillId="0" borderId="17" xfId="0" applyFont="1" applyBorder="1" applyProtection="1">
      <alignment vertical="center"/>
    </xf>
    <xf numFmtId="0" fontId="16" fillId="0" borderId="19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0" borderId="21" xfId="0" applyFont="1" applyBorder="1" applyProtection="1">
      <alignment vertical="center"/>
    </xf>
    <xf numFmtId="180" fontId="4" fillId="0" borderId="19" xfId="0" applyNumberFormat="1" applyFont="1" applyBorder="1" applyProtection="1">
      <alignment vertical="center"/>
    </xf>
    <xf numFmtId="180" fontId="4" fillId="0" borderId="0" xfId="0" applyNumberFormat="1" applyFont="1" applyProtection="1">
      <alignment vertical="center"/>
    </xf>
    <xf numFmtId="0" fontId="17" fillId="0" borderId="0" xfId="0" applyFont="1" applyAlignment="1" applyProtection="1">
      <alignment horizontal="right" vertical="top"/>
    </xf>
    <xf numFmtId="0" fontId="4" fillId="0" borderId="19" xfId="0" applyFont="1" applyBorder="1" applyProtection="1">
      <alignment vertical="center"/>
    </xf>
    <xf numFmtId="0" fontId="15" fillId="0" borderId="21" xfId="0" applyFont="1" applyBorder="1" applyAlignment="1" applyProtection="1">
      <alignment vertical="top"/>
    </xf>
    <xf numFmtId="49" fontId="17" fillId="0" borderId="0" xfId="0" applyNumberFormat="1" applyFont="1" applyAlignment="1" applyProtection="1">
      <alignment horizontal="right" vertical="top"/>
    </xf>
    <xf numFmtId="181" fontId="17" fillId="0" borderId="0" xfId="0" applyNumberFormat="1" applyFont="1" applyAlignment="1" applyProtection="1">
      <alignment horizontal="right" vertical="top"/>
    </xf>
    <xf numFmtId="49" fontId="4" fillId="0" borderId="0" xfId="0" applyNumberFormat="1" applyFont="1" applyProtection="1">
      <alignment vertical="center"/>
    </xf>
    <xf numFmtId="0" fontId="25" fillId="0" borderId="0" xfId="0" applyFont="1" applyAlignment="1" applyProtection="1">
      <alignment vertical="top"/>
    </xf>
    <xf numFmtId="0" fontId="4" fillId="0" borderId="17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15" fillId="0" borderId="13" xfId="0" applyFont="1" applyBorder="1" applyAlignment="1" applyProtection="1">
      <alignment vertical="top"/>
    </xf>
    <xf numFmtId="0" fontId="4" fillId="0" borderId="14" xfId="0" applyFont="1" applyBorder="1" applyProtection="1">
      <alignment vertical="center"/>
    </xf>
    <xf numFmtId="49" fontId="15" fillId="0" borderId="0" xfId="0" applyNumberFormat="1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49" fontId="4" fillId="0" borderId="0" xfId="3" applyNumberFormat="1" applyFont="1" applyProtection="1">
      <alignment vertical="center"/>
    </xf>
    <xf numFmtId="0" fontId="17" fillId="0" borderId="0" xfId="0" applyFont="1" applyProtection="1">
      <alignment vertical="center"/>
    </xf>
    <xf numFmtId="181" fontId="4" fillId="0" borderId="16" xfId="0" applyNumberFormat="1" applyFont="1" applyBorder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top"/>
    </xf>
    <xf numFmtId="0" fontId="17" fillId="0" borderId="0" xfId="0" applyFont="1" applyAlignment="1" applyProtection="1">
      <alignment horizontal="left" vertical="top"/>
    </xf>
    <xf numFmtId="177" fontId="17" fillId="0" borderId="0" xfId="0" applyNumberFormat="1" applyFont="1" applyAlignment="1" applyProtection="1">
      <alignment horizontal="right" vertical="top"/>
    </xf>
    <xf numFmtId="0" fontId="23" fillId="0" borderId="0" xfId="2" applyFont="1" applyProtection="1">
      <alignment vertical="center"/>
    </xf>
    <xf numFmtId="0" fontId="23" fillId="0" borderId="19" xfId="0" applyFont="1" applyBorder="1" applyProtection="1">
      <alignment vertical="center"/>
    </xf>
    <xf numFmtId="0" fontId="23" fillId="0" borderId="0" xfId="0" applyFont="1" applyProtection="1">
      <alignment vertical="center"/>
    </xf>
    <xf numFmtId="0" fontId="23" fillId="0" borderId="21" xfId="0" applyFont="1" applyBorder="1" applyProtection="1">
      <alignment vertical="center"/>
    </xf>
    <xf numFmtId="0" fontId="23" fillId="0" borderId="0" xfId="3" applyFont="1" applyProtection="1">
      <alignment vertical="center"/>
    </xf>
    <xf numFmtId="49" fontId="15" fillId="0" borderId="13" xfId="0" applyNumberFormat="1" applyFont="1" applyBorder="1" applyAlignment="1" applyProtection="1">
      <alignment vertical="top"/>
    </xf>
    <xf numFmtId="0" fontId="18" fillId="0" borderId="19" xfId="0" applyFont="1" applyBorder="1" applyProtection="1">
      <alignment vertical="center"/>
    </xf>
    <xf numFmtId="0" fontId="18" fillId="0" borderId="0" xfId="0" applyFont="1" applyProtection="1">
      <alignment vertical="center"/>
    </xf>
    <xf numFmtId="49" fontId="4" fillId="0" borderId="16" xfId="0" applyNumberFormat="1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183" fontId="4" fillId="0" borderId="0" xfId="2" applyNumberFormat="1" applyFont="1" applyProtection="1">
      <alignment vertical="center"/>
    </xf>
    <xf numFmtId="0" fontId="15" fillId="0" borderId="0" xfId="0" applyFont="1" applyAlignment="1" applyProtection="1">
      <alignment horizontal="center" vertical="top"/>
    </xf>
    <xf numFmtId="0" fontId="20" fillId="0" borderId="0" xfId="0" applyFont="1" applyProtection="1">
      <alignment vertical="center"/>
    </xf>
    <xf numFmtId="0" fontId="24" fillId="0" borderId="0" xfId="0" applyFont="1" applyAlignment="1" applyProtection="1">
      <alignment vertical="top"/>
    </xf>
    <xf numFmtId="0" fontId="4" fillId="0" borderId="0" xfId="3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right" vertical="top"/>
    </xf>
    <xf numFmtId="0" fontId="20" fillId="0" borderId="0" xfId="0" applyFont="1" applyBorder="1" applyAlignment="1" applyProtection="1">
      <alignment vertical="top"/>
    </xf>
    <xf numFmtId="0" fontId="20" fillId="0" borderId="21" xfId="0" applyFont="1" applyBorder="1" applyAlignment="1" applyProtection="1">
      <alignment vertical="top"/>
    </xf>
    <xf numFmtId="178" fontId="4" fillId="0" borderId="0" xfId="0" applyNumberFormat="1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178" fontId="4" fillId="0" borderId="0" xfId="0" applyNumberFormat="1" applyFont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178" fontId="4" fillId="0" borderId="0" xfId="2" applyNumberFormat="1" applyFont="1" applyBorder="1" applyAlignment="1" applyProtection="1">
      <alignment vertical="center"/>
    </xf>
    <xf numFmtId="0" fontId="4" fillId="0" borderId="21" xfId="3" applyFont="1" applyBorder="1" applyProtection="1">
      <alignment vertical="center"/>
    </xf>
    <xf numFmtId="0" fontId="4" fillId="0" borderId="0" xfId="3" applyFont="1" applyBorder="1" applyProtection="1">
      <alignment vertical="center"/>
    </xf>
    <xf numFmtId="180" fontId="4" fillId="0" borderId="0" xfId="0" applyNumberFormat="1" applyFont="1" applyFill="1" applyProtection="1">
      <alignment vertical="center"/>
    </xf>
    <xf numFmtId="182" fontId="4" fillId="0" borderId="0" xfId="2" applyNumberFormat="1" applyFont="1" applyAlignment="1" applyProtection="1">
      <alignment horizontal="right" vertical="center"/>
    </xf>
    <xf numFmtId="178" fontId="4" fillId="0" borderId="0" xfId="2" applyNumberFormat="1" applyFont="1" applyAlignment="1" applyProtection="1">
      <alignment horizontal="right" vertical="center"/>
    </xf>
    <xf numFmtId="0" fontId="4" fillId="0" borderId="57" xfId="0" applyFont="1" applyBorder="1" applyAlignment="1" applyProtection="1">
      <alignment horizontal="center" vertical="center"/>
    </xf>
    <xf numFmtId="180" fontId="4" fillId="0" borderId="21" xfId="0" applyNumberFormat="1" applyFont="1" applyBorder="1" applyProtection="1">
      <alignment vertical="center"/>
    </xf>
    <xf numFmtId="0" fontId="17" fillId="0" borderId="0" xfId="0" applyFont="1" applyAlignment="1" applyProtection="1">
      <alignment vertical="top"/>
    </xf>
    <xf numFmtId="0" fontId="4" fillId="0" borderId="7" xfId="3" applyFont="1" applyBorder="1" applyProtection="1">
      <alignment vertical="center"/>
    </xf>
    <xf numFmtId="0" fontId="4" fillId="0" borderId="14" xfId="3" applyFont="1" applyBorder="1" applyProtection="1">
      <alignment vertical="center"/>
    </xf>
    <xf numFmtId="180" fontId="4" fillId="0" borderId="0" xfId="0" applyNumberFormat="1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/>
    </xf>
    <xf numFmtId="0" fontId="4" fillId="0" borderId="13" xfId="3" applyFont="1" applyBorder="1" applyProtection="1">
      <alignment vertical="center"/>
    </xf>
    <xf numFmtId="177" fontId="4" fillId="0" borderId="0" xfId="3" applyNumberFormat="1" applyFont="1" applyProtection="1">
      <alignment vertical="center"/>
    </xf>
    <xf numFmtId="178" fontId="4" fillId="0" borderId="0" xfId="3" applyNumberFormat="1" applyFont="1" applyProtection="1">
      <alignment vertical="center"/>
    </xf>
    <xf numFmtId="182" fontId="4" fillId="0" borderId="0" xfId="3" applyNumberFormat="1" applyFont="1" applyProtection="1">
      <alignment vertical="center"/>
    </xf>
    <xf numFmtId="0" fontId="16" fillId="0" borderId="16" xfId="0" applyFont="1" applyBorder="1" applyProtection="1">
      <alignment vertical="center"/>
    </xf>
    <xf numFmtId="177" fontId="4" fillId="0" borderId="16" xfId="0" applyNumberFormat="1" applyFont="1" applyBorder="1" applyProtection="1">
      <alignment vertical="center"/>
    </xf>
    <xf numFmtId="178" fontId="4" fillId="0" borderId="16" xfId="0" applyNumberFormat="1" applyFont="1" applyBorder="1" applyProtection="1">
      <alignment vertical="center"/>
    </xf>
    <xf numFmtId="182" fontId="4" fillId="0" borderId="16" xfId="0" applyNumberFormat="1" applyFont="1" applyBorder="1" applyProtection="1">
      <alignment vertical="center"/>
    </xf>
    <xf numFmtId="177" fontId="4" fillId="0" borderId="0" xfId="0" applyNumberFormat="1" applyFont="1" applyProtection="1">
      <alignment vertical="center"/>
    </xf>
    <xf numFmtId="182" fontId="4" fillId="0" borderId="0" xfId="0" applyNumberFormat="1" applyFont="1" applyProtection="1">
      <alignment vertical="center"/>
    </xf>
    <xf numFmtId="0" fontId="4" fillId="0" borderId="21" xfId="2" applyFont="1" applyBorder="1" applyProtection="1">
      <alignment vertical="center"/>
    </xf>
    <xf numFmtId="0" fontId="4" fillId="0" borderId="20" xfId="3" applyFont="1" applyBorder="1" applyAlignment="1" applyProtection="1">
      <alignment horizontal="left" vertical="center"/>
    </xf>
    <xf numFmtId="0" fontId="4" fillId="0" borderId="1" xfId="3" applyFont="1" applyBorder="1" applyAlignment="1" applyProtection="1">
      <alignment horizontal="left" vertical="center"/>
    </xf>
    <xf numFmtId="0" fontId="21" fillId="0" borderId="39" xfId="0" applyFont="1" applyBorder="1" applyAlignment="1" applyProtection="1">
      <alignment horizontal="left" vertical="center"/>
    </xf>
    <xf numFmtId="0" fontId="21" fillId="0" borderId="16" xfId="0" applyFont="1" applyBorder="1" applyAlignment="1" applyProtection="1">
      <alignment horizontal="left" vertical="center"/>
    </xf>
    <xf numFmtId="0" fontId="21" fillId="0" borderId="40" xfId="0" applyFont="1" applyBorder="1" applyAlignment="1" applyProtection="1">
      <alignment horizontal="left" vertical="center"/>
    </xf>
    <xf numFmtId="0" fontId="21" fillId="0" borderId="24" xfId="3" applyFont="1" applyBorder="1" applyAlignment="1" applyProtection="1">
      <alignment horizontal="left" vertical="center" wrapText="1"/>
    </xf>
    <xf numFmtId="0" fontId="21" fillId="0" borderId="27" xfId="3" applyFont="1" applyBorder="1" applyAlignment="1" applyProtection="1">
      <alignment horizontal="left" vertical="center" wrapText="1"/>
    </xf>
    <xf numFmtId="180" fontId="4" fillId="0" borderId="25" xfId="0" applyNumberFormat="1" applyFont="1" applyBorder="1" applyAlignment="1" applyProtection="1">
      <alignment horizontal="left" vertical="center"/>
    </xf>
    <xf numFmtId="180" fontId="4" fillId="0" borderId="3" xfId="0" applyNumberFormat="1" applyFont="1" applyBorder="1" applyAlignment="1" applyProtection="1">
      <alignment horizontal="left" vertical="center"/>
    </xf>
    <xf numFmtId="180" fontId="4" fillId="0" borderId="38" xfId="0" applyNumberFormat="1" applyFont="1" applyBorder="1" applyAlignment="1" applyProtection="1">
      <alignment horizontal="left" vertical="center"/>
    </xf>
    <xf numFmtId="180" fontId="4" fillId="0" borderId="9" xfId="0" applyNumberFormat="1" applyFont="1" applyBorder="1" applyAlignment="1" applyProtection="1">
      <alignment horizontal="left" vertical="center"/>
    </xf>
    <xf numFmtId="0" fontId="4" fillId="0" borderId="17" xfId="3" applyFont="1" applyBorder="1" applyProtection="1">
      <alignment vertical="center"/>
    </xf>
    <xf numFmtId="49" fontId="4" fillId="0" borderId="0" xfId="0" applyNumberFormat="1" applyFont="1" applyAlignment="1" applyProtection="1">
      <alignment vertical="top"/>
    </xf>
    <xf numFmtId="0" fontId="4" fillId="0" borderId="27" xfId="2" applyNumberFormat="1" applyFont="1" applyFill="1" applyBorder="1" applyAlignment="1" applyProtection="1">
      <alignment horizontal="center" vertical="center"/>
    </xf>
    <xf numFmtId="0" fontId="4" fillId="0" borderId="21" xfId="2" applyFont="1" applyFill="1" applyBorder="1" applyAlignment="1" applyProtection="1">
      <alignment vertical="center" wrapText="1"/>
    </xf>
    <xf numFmtId="0" fontId="4" fillId="3" borderId="23" xfId="3" applyNumberFormat="1" applyFont="1" applyFill="1" applyBorder="1" applyAlignment="1" applyProtection="1">
      <alignment vertical="center"/>
    </xf>
    <xf numFmtId="49" fontId="4" fillId="0" borderId="23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/>
    </xf>
    <xf numFmtId="0" fontId="4" fillId="3" borderId="22" xfId="3" applyNumberFormat="1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22" fillId="0" borderId="0" xfId="0" applyNumberFormat="1" applyFont="1" applyBorder="1" applyAlignment="1" applyProtection="1">
      <alignment horizontal="left" vertical="center"/>
    </xf>
    <xf numFmtId="0" fontId="4" fillId="0" borderId="20" xfId="2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49" fontId="4" fillId="0" borderId="42" xfId="0" applyNumberFormat="1" applyFont="1" applyBorder="1" applyAlignment="1" applyProtection="1">
      <alignment horizontal="left" vertical="center"/>
    </xf>
    <xf numFmtId="49" fontId="4" fillId="0" borderId="9" xfId="0" applyNumberFormat="1" applyFont="1" applyBorder="1" applyAlignment="1" applyProtection="1">
      <alignment horizontal="left" vertical="center"/>
    </xf>
    <xf numFmtId="49" fontId="4" fillId="0" borderId="22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26" xfId="0" applyNumberFormat="1" applyFont="1" applyBorder="1" applyAlignment="1" applyProtection="1">
      <alignment horizontal="left" vertical="center"/>
    </xf>
    <xf numFmtId="0" fontId="4" fillId="3" borderId="48" xfId="3" applyNumberFormat="1" applyFont="1" applyFill="1" applyBorder="1" applyAlignment="1" applyProtection="1">
      <alignment vertical="center"/>
    </xf>
    <xf numFmtId="0" fontId="4" fillId="3" borderId="23" xfId="3" applyNumberFormat="1" applyFont="1" applyFill="1" applyBorder="1" applyAlignment="1" applyProtection="1">
      <alignment horizontal="center" vertical="center"/>
    </xf>
    <xf numFmtId="0" fontId="4" fillId="3" borderId="50" xfId="3" applyNumberFormat="1" applyFont="1" applyFill="1" applyBorder="1" applyAlignment="1" applyProtection="1">
      <alignment vertical="center"/>
    </xf>
    <xf numFmtId="0" fontId="4" fillId="3" borderId="42" xfId="3" applyNumberFormat="1" applyFont="1" applyFill="1" applyBorder="1" applyAlignment="1" applyProtection="1">
      <alignment vertical="center"/>
    </xf>
    <xf numFmtId="0" fontId="4" fillId="3" borderId="27" xfId="3" applyNumberFormat="1" applyFont="1" applyFill="1" applyBorder="1" applyAlignment="1" applyProtection="1">
      <alignment vertical="center"/>
    </xf>
    <xf numFmtId="0" fontId="4" fillId="0" borderId="0" xfId="2" applyNumberFormat="1" applyFont="1" applyFill="1" applyAlignment="1" applyProtection="1">
      <alignment horizontal="left" vertic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/>
    </xf>
    <xf numFmtId="49" fontId="4" fillId="2" borderId="22" xfId="3" applyNumberFormat="1" applyFont="1" applyFill="1" applyBorder="1" applyAlignment="1" applyProtection="1">
      <alignment horizontal="center" vertical="center"/>
      <protection locked="0"/>
    </xf>
    <xf numFmtId="49" fontId="4" fillId="2" borderId="52" xfId="3" applyNumberFormat="1" applyFont="1" applyFill="1" applyBorder="1" applyAlignment="1" applyProtection="1">
      <alignment horizontal="center" vertical="center"/>
      <protection locked="0"/>
    </xf>
    <xf numFmtId="49" fontId="4" fillId="2" borderId="50" xfId="3" applyNumberFormat="1" applyFont="1" applyFill="1" applyBorder="1" applyAlignment="1" applyProtection="1">
      <alignment horizontal="center" vertical="center"/>
      <protection locked="0"/>
    </xf>
    <xf numFmtId="49" fontId="4" fillId="2" borderId="42" xfId="3" applyNumberFormat="1" applyFont="1" applyFill="1" applyBorder="1" applyAlignment="1" applyProtection="1">
      <alignment horizontal="center" vertical="center"/>
      <protection locked="0"/>
    </xf>
    <xf numFmtId="49" fontId="4" fillId="2" borderId="27" xfId="3" applyNumberFormat="1" applyFont="1" applyFill="1" applyBorder="1" applyAlignment="1" applyProtection="1">
      <alignment horizontal="center" vertical="center"/>
      <protection locked="0"/>
    </xf>
    <xf numFmtId="49" fontId="4" fillId="3" borderId="52" xfId="3" applyNumberFormat="1" applyFont="1" applyFill="1" applyBorder="1" applyAlignment="1" applyProtection="1">
      <alignment horizontal="center" vertical="center"/>
    </xf>
    <xf numFmtId="49" fontId="4" fillId="3" borderId="23" xfId="3" applyNumberFormat="1" applyFont="1" applyFill="1" applyBorder="1" applyAlignment="1" applyProtection="1">
      <alignment horizontal="center" vertical="center"/>
    </xf>
    <xf numFmtId="49" fontId="4" fillId="3" borderId="23" xfId="3" applyNumberFormat="1" applyFont="1" applyFill="1" applyBorder="1" applyAlignment="1" applyProtection="1">
      <alignment horizontal="left" vertical="center"/>
    </xf>
    <xf numFmtId="14" fontId="4" fillId="2" borderId="29" xfId="3" applyNumberFormat="1" applyFont="1" applyFill="1" applyBorder="1" applyAlignment="1" applyProtection="1">
      <alignment horizontal="left" vertical="center"/>
      <protection locked="0"/>
    </xf>
    <xf numFmtId="14" fontId="4" fillId="2" borderId="50" xfId="3" applyNumberFormat="1" applyFont="1" applyFill="1" applyBorder="1" applyAlignment="1" applyProtection="1">
      <alignment horizontal="left" vertical="center"/>
      <protection locked="0"/>
    </xf>
    <xf numFmtId="14" fontId="4" fillId="2" borderId="8" xfId="3" applyNumberFormat="1" applyFont="1" applyFill="1" applyBorder="1" applyAlignment="1" applyProtection="1">
      <alignment horizontal="left" vertical="center"/>
      <protection locked="0"/>
    </xf>
    <xf numFmtId="14" fontId="4" fillId="2" borderId="22" xfId="3" applyNumberFormat="1" applyFont="1" applyFill="1" applyBorder="1" applyAlignment="1" applyProtection="1">
      <alignment horizontal="left" vertical="center"/>
      <protection locked="0"/>
    </xf>
    <xf numFmtId="0" fontId="4" fillId="0" borderId="0" xfId="2" applyNumberFormat="1" applyFont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Alignment="1" applyProtection="1">
      <alignment horizontal="right" vertical="top"/>
    </xf>
    <xf numFmtId="0" fontId="21" fillId="0" borderId="0" xfId="0" applyFont="1" applyAlignment="1" applyProtection="1">
      <alignment vertical="top"/>
    </xf>
    <xf numFmtId="49" fontId="4" fillId="0" borderId="46" xfId="0" applyNumberFormat="1" applyFont="1" applyBorder="1" applyAlignment="1" applyProtection="1">
      <alignment horizontal="left" vertical="center"/>
    </xf>
    <xf numFmtId="49" fontId="4" fillId="0" borderId="28" xfId="0" applyNumberFormat="1" applyFont="1" applyBorder="1" applyAlignment="1" applyProtection="1">
      <alignment horizontal="left" vertical="center"/>
    </xf>
    <xf numFmtId="49" fontId="4" fillId="0" borderId="30" xfId="0" applyNumberFormat="1" applyFont="1" applyBorder="1" applyAlignment="1" applyProtection="1">
      <alignment horizontal="left" vertical="center"/>
    </xf>
    <xf numFmtId="49" fontId="4" fillId="0" borderId="41" xfId="3" applyNumberFormat="1" applyFont="1" applyFill="1" applyBorder="1" applyAlignment="1" applyProtection="1">
      <alignment horizontal="left" vertical="center"/>
    </xf>
    <xf numFmtId="49" fontId="4" fillId="0" borderId="30" xfId="3" applyNumberFormat="1" applyFont="1" applyFill="1" applyBorder="1" applyAlignment="1" applyProtection="1">
      <alignment horizontal="left" vertical="center"/>
    </xf>
    <xf numFmtId="49" fontId="4" fillId="0" borderId="45" xfId="3" applyNumberFormat="1" applyFont="1" applyFill="1" applyBorder="1" applyAlignment="1" applyProtection="1">
      <alignment horizontal="left" vertical="center"/>
    </xf>
    <xf numFmtId="49" fontId="4" fillId="0" borderId="42" xfId="3" applyNumberFormat="1" applyFont="1" applyFill="1" applyBorder="1" applyAlignment="1" applyProtection="1">
      <alignment horizontal="left" vertical="center"/>
    </xf>
    <xf numFmtId="49" fontId="4" fillId="0" borderId="53" xfId="3" applyNumberFormat="1" applyFont="1" applyFill="1" applyBorder="1" applyAlignment="1" applyProtection="1">
      <alignment horizontal="left" vertical="center"/>
    </xf>
    <xf numFmtId="0" fontId="4" fillId="0" borderId="10" xfId="3" applyFont="1" applyFill="1" applyBorder="1" applyAlignment="1" applyProtection="1">
      <alignment horizontal="left" vertical="center"/>
    </xf>
    <xf numFmtId="49" fontId="4" fillId="0" borderId="48" xfId="0" applyNumberFormat="1" applyFont="1" applyBorder="1" applyAlignment="1" applyProtection="1">
      <alignment horizontal="left" vertical="center"/>
    </xf>
    <xf numFmtId="0" fontId="16" fillId="0" borderId="15" xfId="0" applyFont="1" applyBorder="1" applyAlignment="1" applyProtection="1">
      <alignment horizontal="left" vertical="center" indent="1"/>
    </xf>
    <xf numFmtId="0" fontId="16" fillId="0" borderId="16" xfId="0" applyFont="1" applyBorder="1" applyAlignment="1" applyProtection="1">
      <alignment horizontal="left" vertical="center" indent="1"/>
    </xf>
    <xf numFmtId="0" fontId="16" fillId="0" borderId="18" xfId="0" applyFont="1" applyBorder="1" applyAlignment="1" applyProtection="1">
      <alignment horizontal="left" vertical="center" indent="1"/>
    </xf>
    <xf numFmtId="0" fontId="20" fillId="0" borderId="0" xfId="0" applyFont="1" applyAlignment="1" applyProtection="1">
      <alignment vertical="top"/>
    </xf>
    <xf numFmtId="49" fontId="4" fillId="2" borderId="46" xfId="3" applyNumberFormat="1" applyFont="1" applyFill="1" applyBorder="1" applyAlignment="1" applyProtection="1">
      <alignment horizontal="center" vertical="center"/>
      <protection locked="0"/>
    </xf>
    <xf numFmtId="49" fontId="4" fillId="2" borderId="48" xfId="3" applyNumberFormat="1" applyFont="1" applyFill="1" applyBorder="1" applyAlignment="1" applyProtection="1">
      <alignment horizontal="center" vertical="center"/>
      <protection locked="0"/>
    </xf>
    <xf numFmtId="49" fontId="4" fillId="2" borderId="33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5" xfId="3" applyFont="1" applyFill="1" applyBorder="1" applyAlignment="1" applyProtection="1">
      <alignment horizontal="left" vertical="top" wrapText="1"/>
    </xf>
    <xf numFmtId="0" fontId="4" fillId="0" borderId="40" xfId="3" applyFont="1" applyFill="1" applyBorder="1" applyAlignment="1" applyProtection="1">
      <alignment horizontal="left" vertical="top" wrapText="1"/>
    </xf>
    <xf numFmtId="0" fontId="4" fillId="0" borderId="19" xfId="3" applyFont="1" applyFill="1" applyBorder="1" applyAlignment="1" applyProtection="1">
      <alignment horizontal="left" vertical="top" wrapText="1"/>
    </xf>
    <xf numFmtId="0" fontId="4" fillId="0" borderId="45" xfId="3" applyFont="1" applyFill="1" applyBorder="1" applyAlignment="1" applyProtection="1">
      <alignment horizontal="left" vertical="top" wrapText="1"/>
    </xf>
    <xf numFmtId="0" fontId="4" fillId="0" borderId="43" xfId="3" applyFont="1" applyFill="1" applyBorder="1" applyAlignment="1" applyProtection="1">
      <alignment horizontal="left" vertical="top" wrapText="1"/>
    </xf>
    <xf numFmtId="0" fontId="4" fillId="0" borderId="53" xfId="3" applyFont="1" applyFill="1" applyBorder="1" applyAlignment="1" applyProtection="1">
      <alignment horizontal="left" vertical="top" wrapText="1"/>
    </xf>
    <xf numFmtId="0" fontId="4" fillId="0" borderId="38" xfId="3" applyFont="1" applyFill="1" applyBorder="1" applyAlignment="1" applyProtection="1">
      <alignment horizontal="left" vertical="top" wrapText="1"/>
    </xf>
    <xf numFmtId="0" fontId="4" fillId="0" borderId="10" xfId="3" applyFont="1" applyFill="1" applyBorder="1" applyAlignment="1" applyProtection="1">
      <alignment horizontal="left" vertical="top" wrapText="1"/>
    </xf>
    <xf numFmtId="0" fontId="4" fillId="0" borderId="25" xfId="3" applyFont="1" applyFill="1" applyBorder="1" applyAlignment="1" applyProtection="1">
      <alignment horizontal="left" vertical="top" wrapText="1"/>
    </xf>
    <xf numFmtId="0" fontId="4" fillId="0" borderId="41" xfId="3" applyFont="1" applyFill="1" applyBorder="1" applyAlignment="1" applyProtection="1">
      <alignment horizontal="left" vertical="top" wrapText="1"/>
    </xf>
    <xf numFmtId="0" fontId="4" fillId="0" borderId="12" xfId="3" applyFont="1" applyFill="1" applyBorder="1" applyAlignment="1" applyProtection="1">
      <alignment horizontal="left" vertical="top" wrapText="1"/>
    </xf>
    <xf numFmtId="0" fontId="4" fillId="0" borderId="30" xfId="3" applyFont="1" applyFill="1" applyBorder="1" applyAlignment="1" applyProtection="1">
      <alignment horizontal="left" vertical="top" wrapText="1"/>
    </xf>
    <xf numFmtId="0" fontId="22" fillId="0" borderId="23" xfId="0" applyNumberFormat="1" applyFont="1" applyFill="1" applyBorder="1" applyAlignment="1" applyProtection="1">
      <alignment horizontal="left" vertical="center"/>
    </xf>
    <xf numFmtId="0" fontId="22" fillId="0" borderId="44" xfId="0" applyNumberFormat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NumberFormat="1" applyFont="1" applyFill="1" applyBorder="1" applyAlignment="1" applyProtection="1">
      <alignment horizontal="left" vertical="center"/>
      <protection locked="0"/>
    </xf>
    <xf numFmtId="0" fontId="22" fillId="0" borderId="29" xfId="0" applyNumberFormat="1" applyFont="1" applyBorder="1" applyAlignment="1" applyProtection="1">
      <alignment horizontal="left" vertical="center"/>
    </xf>
    <xf numFmtId="0" fontId="22" fillId="0" borderId="3" xfId="0" applyNumberFormat="1" applyFont="1" applyBorder="1" applyAlignment="1" applyProtection="1">
      <alignment horizontal="left" vertical="center"/>
    </xf>
    <xf numFmtId="0" fontId="22" fillId="0" borderId="4" xfId="0" applyNumberFormat="1" applyFont="1" applyBorder="1" applyAlignment="1" applyProtection="1">
      <alignment horizontal="left" vertical="center"/>
    </xf>
    <xf numFmtId="0" fontId="22" fillId="0" borderId="5" xfId="0" applyNumberFormat="1" applyFont="1" applyBorder="1" applyAlignment="1" applyProtection="1">
      <alignment horizontal="left" vertical="center"/>
    </xf>
    <xf numFmtId="0" fontId="22" fillId="0" borderId="6" xfId="0" applyNumberFormat="1" applyFont="1" applyBorder="1" applyAlignment="1" applyProtection="1">
      <alignment horizontal="left" vertical="center"/>
    </xf>
    <xf numFmtId="0" fontId="22" fillId="0" borderId="7" xfId="0" applyNumberFormat="1" applyFont="1" applyBorder="1" applyAlignment="1" applyProtection="1">
      <alignment horizontal="left" vertical="center"/>
    </xf>
    <xf numFmtId="49" fontId="4" fillId="0" borderId="48" xfId="0" applyNumberFormat="1" applyFont="1" applyBorder="1" applyAlignment="1" applyProtection="1">
      <alignment horizontal="left" vertical="center"/>
    </xf>
    <xf numFmtId="49" fontId="4" fillId="0" borderId="50" xfId="0" applyNumberFormat="1" applyFont="1" applyBorder="1" applyAlignment="1" applyProtection="1">
      <alignment horizontal="left" vertical="center"/>
    </xf>
    <xf numFmtId="0" fontId="4" fillId="0" borderId="47" xfId="3" applyFont="1" applyFill="1" applyBorder="1" applyAlignment="1" applyProtection="1">
      <alignment horizontal="left" vertical="center"/>
    </xf>
    <xf numFmtId="0" fontId="4" fillId="0" borderId="28" xfId="3" applyFont="1" applyFill="1" applyBorder="1" applyAlignment="1" applyProtection="1">
      <alignment horizontal="left" vertical="center"/>
    </xf>
    <xf numFmtId="0" fontId="4" fillId="0" borderId="49" xfId="3" applyFont="1" applyFill="1" applyBorder="1" applyAlignment="1" applyProtection="1">
      <alignment horizontal="left" vertical="center"/>
    </xf>
    <xf numFmtId="0" fontId="4" fillId="0" borderId="51" xfId="3" applyFont="1" applyFill="1" applyBorder="1" applyAlignment="1" applyProtection="1">
      <alignment horizontal="left" vertical="center"/>
    </xf>
    <xf numFmtId="0" fontId="4" fillId="0" borderId="26" xfId="3" applyFont="1" applyFill="1" applyBorder="1" applyAlignment="1" applyProtection="1">
      <alignment horizontal="left" vertical="center"/>
    </xf>
    <xf numFmtId="0" fontId="4" fillId="0" borderId="53" xfId="3" applyFont="1" applyFill="1" applyBorder="1" applyAlignment="1" applyProtection="1">
      <alignment horizontal="left" vertical="center"/>
    </xf>
    <xf numFmtId="0" fontId="22" fillId="0" borderId="5" xfId="3" applyFont="1" applyFill="1" applyBorder="1" applyAlignment="1" applyProtection="1">
      <alignment horizontal="left" vertical="center"/>
    </xf>
    <xf numFmtId="0" fontId="22" fillId="0" borderId="6" xfId="3" applyFont="1" applyFill="1" applyBorder="1" applyAlignment="1" applyProtection="1">
      <alignment horizontal="left" vertical="center"/>
    </xf>
    <xf numFmtId="0" fontId="22" fillId="0" borderId="7" xfId="3" applyFont="1" applyFill="1" applyBorder="1" applyAlignment="1" applyProtection="1">
      <alignment horizontal="left" vertical="center"/>
    </xf>
    <xf numFmtId="0" fontId="4" fillId="3" borderId="48" xfId="3" applyNumberFormat="1" applyFont="1" applyFill="1" applyBorder="1" applyAlignment="1" applyProtection="1">
      <alignment horizontal="center" vertical="center"/>
    </xf>
    <xf numFmtId="0" fontId="4" fillId="3" borderId="50" xfId="3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Border="1" applyAlignment="1" applyProtection="1">
      <alignment horizontal="left" vertical="center"/>
    </xf>
    <xf numFmtId="0" fontId="4" fillId="0" borderId="28" xfId="0" applyNumberFormat="1" applyFont="1" applyBorder="1" applyAlignment="1" applyProtection="1">
      <alignment horizontal="left" vertical="center"/>
    </xf>
    <xf numFmtId="0" fontId="4" fillId="0" borderId="49" xfId="0" applyNumberFormat="1" applyFont="1" applyBorder="1" applyAlignment="1" applyProtection="1">
      <alignment horizontal="left" vertical="center"/>
    </xf>
    <xf numFmtId="0" fontId="4" fillId="0" borderId="51" xfId="0" applyNumberFormat="1" applyFont="1" applyBorder="1" applyAlignment="1" applyProtection="1">
      <alignment horizontal="left" vertical="center"/>
    </xf>
    <xf numFmtId="0" fontId="4" fillId="0" borderId="26" xfId="0" applyNumberFormat="1" applyFont="1" applyBorder="1" applyAlignment="1" applyProtection="1">
      <alignment horizontal="left" vertical="center"/>
    </xf>
    <xf numFmtId="0" fontId="4" fillId="0" borderId="53" xfId="0" applyNumberFormat="1" applyFont="1" applyBorder="1" applyAlignment="1" applyProtection="1">
      <alignment horizontal="left" vertical="center"/>
    </xf>
    <xf numFmtId="49" fontId="4" fillId="2" borderId="29" xfId="3" applyNumberFormat="1" applyFont="1" applyFill="1" applyBorder="1" applyAlignment="1" applyProtection="1">
      <alignment horizontal="left" vertical="center" wrapText="1"/>
      <protection locked="0"/>
    </xf>
    <xf numFmtId="14" fontId="4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NumberFormat="1" applyFont="1" applyBorder="1" applyAlignment="1" applyProtection="1">
      <alignment horizontal="left" vertical="center"/>
    </xf>
    <xf numFmtId="0" fontId="4" fillId="0" borderId="6" xfId="0" applyNumberFormat="1" applyFont="1" applyBorder="1" applyAlignment="1" applyProtection="1">
      <alignment horizontal="left" vertical="center"/>
    </xf>
    <xf numFmtId="0" fontId="4" fillId="0" borderId="30" xfId="0" applyNumberFormat="1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4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2" borderId="41" xfId="3" applyNumberFormat="1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indent="1"/>
    </xf>
    <xf numFmtId="0" fontId="16" fillId="0" borderId="16" xfId="0" applyFont="1" applyFill="1" applyBorder="1" applyAlignment="1" applyProtection="1">
      <alignment horizontal="left" vertical="center" indent="1"/>
    </xf>
    <xf numFmtId="0" fontId="16" fillId="0" borderId="18" xfId="0" applyFont="1" applyFill="1" applyBorder="1" applyAlignment="1" applyProtection="1">
      <alignment horizontal="left" vertical="center" indent="1"/>
    </xf>
    <xf numFmtId="0" fontId="22" fillId="0" borderId="39" xfId="0" applyNumberFormat="1" applyFont="1" applyFill="1" applyBorder="1" applyAlignment="1" applyProtection="1">
      <alignment horizontal="left" vertical="center"/>
    </xf>
    <xf numFmtId="0" fontId="22" fillId="0" borderId="16" xfId="0" applyNumberFormat="1" applyFont="1" applyFill="1" applyBorder="1" applyAlignment="1" applyProtection="1">
      <alignment horizontal="left" vertical="center"/>
    </xf>
    <xf numFmtId="0" fontId="22" fillId="0" borderId="18" xfId="0" applyNumberFormat="1" applyFont="1" applyFill="1" applyBorder="1" applyAlignment="1" applyProtection="1">
      <alignment horizontal="left" vertical="center"/>
    </xf>
    <xf numFmtId="0" fontId="4" fillId="0" borderId="20" xfId="3" applyFont="1" applyFill="1" applyBorder="1" applyAlignment="1" applyProtection="1">
      <alignment horizontal="left" vertical="top" wrapText="1"/>
    </xf>
    <xf numFmtId="0" fontId="4" fillId="0" borderId="31" xfId="3" applyFont="1" applyFill="1" applyBorder="1" applyAlignment="1" applyProtection="1">
      <alignment horizontal="left" vertical="top" wrapText="1"/>
    </xf>
    <xf numFmtId="0" fontId="4" fillId="0" borderId="38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left" vertical="center" wrapText="1"/>
    </xf>
    <xf numFmtId="0" fontId="4" fillId="0" borderId="20" xfId="2" applyFont="1" applyFill="1" applyBorder="1" applyAlignment="1" applyProtection="1">
      <alignment horizontal="left" vertical="center"/>
    </xf>
    <xf numFmtId="0" fontId="4" fillId="0" borderId="31" xfId="2" applyFont="1" applyFill="1" applyBorder="1" applyAlignment="1" applyProtection="1">
      <alignment horizontal="left" vertical="center"/>
    </xf>
    <xf numFmtId="49" fontId="4" fillId="2" borderId="48" xfId="3" applyNumberFormat="1" applyFont="1" applyFill="1" applyBorder="1" applyAlignment="1" applyProtection="1">
      <alignment horizontal="center" vertical="center"/>
      <protection locked="0"/>
    </xf>
    <xf numFmtId="0" fontId="4" fillId="2" borderId="52" xfId="3" applyNumberFormat="1" applyFont="1" applyFill="1" applyBorder="1" applyAlignment="1" applyProtection="1">
      <alignment horizontal="center" vertical="center"/>
      <protection locked="0"/>
    </xf>
    <xf numFmtId="0" fontId="4" fillId="2" borderId="50" xfId="3" applyNumberFormat="1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30" xfId="3" applyFont="1" applyFill="1" applyBorder="1" applyAlignment="1" applyProtection="1">
      <alignment horizontal="left" vertical="center" wrapText="1"/>
    </xf>
    <xf numFmtId="0" fontId="4" fillId="0" borderId="36" xfId="3" applyFont="1" applyFill="1" applyBorder="1" applyAlignment="1" applyProtection="1">
      <alignment horizontal="left" vertical="top" wrapText="1"/>
    </xf>
    <xf numFmtId="0" fontId="4" fillId="0" borderId="49" xfId="3" applyFont="1" applyFill="1" applyBorder="1" applyAlignment="1" applyProtection="1">
      <alignment horizontal="left" vertical="top" wrapText="1"/>
    </xf>
    <xf numFmtId="49" fontId="4" fillId="0" borderId="24" xfId="2" applyNumberFormat="1" applyFont="1" applyFill="1" applyBorder="1" applyAlignment="1" applyProtection="1">
      <alignment horizontal="left" vertical="center"/>
    </xf>
    <xf numFmtId="49" fontId="4" fillId="0" borderId="1" xfId="2" applyNumberFormat="1" applyFont="1" applyFill="1" applyBorder="1" applyAlignment="1" applyProtection="1">
      <alignment horizontal="left" vertical="center"/>
    </xf>
    <xf numFmtId="49" fontId="4" fillId="0" borderId="2" xfId="2" applyNumberFormat="1" applyFont="1" applyFill="1" applyBorder="1" applyAlignment="1" applyProtection="1">
      <alignment horizontal="left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</xf>
    <xf numFmtId="178" fontId="4" fillId="0" borderId="0" xfId="0" applyNumberFormat="1" applyFont="1" applyFill="1" applyBorder="1" applyAlignment="1" applyProtection="1">
      <alignment vertical="center"/>
    </xf>
    <xf numFmtId="38" fontId="4" fillId="2" borderId="12" xfId="0" applyNumberFormat="1" applyFont="1" applyFill="1" applyBorder="1" applyAlignment="1" applyProtection="1">
      <alignment horizontal="right" vertical="center"/>
      <protection locked="0"/>
    </xf>
    <xf numFmtId="184" fontId="4" fillId="2" borderId="6" xfId="0" applyNumberFormat="1" applyFont="1" applyFill="1" applyBorder="1" applyAlignment="1" applyProtection="1">
      <alignment horizontal="right" vertical="center"/>
      <protection locked="0"/>
    </xf>
    <xf numFmtId="49" fontId="4" fillId="0" borderId="20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/>
    </xf>
    <xf numFmtId="38" fontId="4" fillId="2" borderId="0" xfId="0" applyNumberFormat="1" applyFont="1" applyFill="1" applyBorder="1" applyAlignment="1" applyProtection="1">
      <alignment horizontal="right" vertical="center"/>
      <protection locked="0"/>
    </xf>
    <xf numFmtId="178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20" fillId="0" borderId="0" xfId="3" applyFont="1" applyAlignment="1" applyProtection="1">
      <alignment horizontal="left" vertical="center" wrapText="1"/>
    </xf>
    <xf numFmtId="49" fontId="4" fillId="2" borderId="8" xfId="3" applyNumberFormat="1" applyFont="1" applyFill="1" applyBorder="1" applyAlignment="1" applyProtection="1">
      <alignment horizontal="left" vertical="center" wrapText="1"/>
      <protection locked="0"/>
    </xf>
    <xf numFmtId="14" fontId="4" fillId="2" borderId="9" xfId="3" applyNumberFormat="1" applyFont="1" applyFill="1" applyBorder="1" applyAlignment="1" applyProtection="1">
      <alignment horizontal="left" vertical="center" wrapText="1"/>
      <protection locked="0"/>
    </xf>
    <xf numFmtId="49" fontId="4" fillId="2" borderId="11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Border="1" applyAlignment="1" applyProtection="1">
      <alignment horizontal="left" vertical="center" wrapText="1"/>
    </xf>
    <xf numFmtId="49" fontId="4" fillId="2" borderId="46" xfId="3" applyNumberFormat="1" applyFont="1" applyFill="1" applyBorder="1" applyAlignment="1" applyProtection="1">
      <alignment horizontal="center" vertical="center"/>
      <protection locked="0"/>
    </xf>
    <xf numFmtId="38" fontId="4" fillId="2" borderId="8" xfId="3" applyNumberFormat="1" applyFont="1" applyFill="1" applyBorder="1" applyAlignment="1" applyProtection="1">
      <alignment horizontal="right" vertical="center"/>
      <protection locked="0"/>
    </xf>
    <xf numFmtId="38" fontId="4" fillId="2" borderId="9" xfId="3" applyNumberFormat="1" applyFont="1" applyFill="1" applyBorder="1" applyAlignment="1" applyProtection="1">
      <alignment horizontal="right" vertical="center"/>
      <protection locked="0"/>
    </xf>
    <xf numFmtId="38" fontId="4" fillId="2" borderId="10" xfId="3" applyNumberFormat="1" applyFont="1" applyFill="1" applyBorder="1" applyAlignment="1" applyProtection="1">
      <alignment horizontal="right" vertical="center"/>
      <protection locked="0"/>
    </xf>
    <xf numFmtId="49" fontId="4" fillId="2" borderId="9" xfId="3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NumberFormat="1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1" xfId="0" applyFont="1" applyBorder="1" applyAlignment="1" applyProtection="1">
      <alignment horizontal="center" vertical="center" wrapText="1"/>
    </xf>
    <xf numFmtId="38" fontId="4" fillId="2" borderId="29" xfId="3" applyNumberFormat="1" applyFont="1" applyFill="1" applyBorder="1" applyAlignment="1" applyProtection="1">
      <alignment horizontal="right" vertical="center"/>
      <protection locked="0"/>
    </xf>
    <xf numFmtId="38" fontId="4" fillId="2" borderId="3" xfId="3" applyNumberFormat="1" applyFont="1" applyFill="1" applyBorder="1" applyAlignment="1" applyProtection="1">
      <alignment horizontal="right" vertical="center"/>
      <protection locked="0"/>
    </xf>
    <xf numFmtId="38" fontId="4" fillId="2" borderId="41" xfId="3" applyNumberFormat="1" applyFont="1" applyFill="1" applyBorder="1" applyAlignment="1" applyProtection="1">
      <alignment horizontal="right" vertical="center"/>
      <protection locked="0"/>
    </xf>
    <xf numFmtId="0" fontId="4" fillId="0" borderId="25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49" fontId="4" fillId="2" borderId="12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top"/>
    </xf>
    <xf numFmtId="0" fontId="4" fillId="0" borderId="28" xfId="0" applyFont="1" applyBorder="1" applyAlignment="1" applyProtection="1">
      <alignment horizontal="left" vertical="top"/>
    </xf>
    <xf numFmtId="0" fontId="4" fillId="0" borderId="37" xfId="0" applyFont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13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49" fontId="4" fillId="2" borderId="33" xfId="3" applyNumberFormat="1" applyFont="1" applyFill="1" applyBorder="1" applyAlignment="1" applyProtection="1">
      <alignment horizontal="center" vertical="center"/>
      <protection locked="0"/>
    </xf>
    <xf numFmtId="0" fontId="4" fillId="2" borderId="32" xfId="3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1" xfId="0" applyNumberFormat="1" applyFont="1" applyFill="1" applyBorder="1" applyAlignment="1" applyProtection="1">
      <alignment horizontal="left" vertical="center"/>
      <protection locked="0"/>
    </xf>
    <xf numFmtId="38" fontId="4" fillId="2" borderId="38" xfId="0" applyNumberFormat="1" applyFont="1" applyFill="1" applyBorder="1" applyAlignment="1" applyProtection="1">
      <alignment horizontal="right" vertical="center"/>
      <protection locked="0"/>
    </xf>
    <xf numFmtId="184" fontId="4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24" xfId="2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left" vertical="center"/>
    </xf>
    <xf numFmtId="0" fontId="4" fillId="0" borderId="29" xfId="0" applyNumberFormat="1" applyFont="1" applyBorder="1" applyAlignment="1" applyProtection="1">
      <alignment horizontal="left" vertical="center"/>
    </xf>
    <xf numFmtId="0" fontId="4" fillId="0" borderId="3" xfId="0" applyNumberFormat="1" applyFont="1" applyBorder="1" applyAlignment="1" applyProtection="1">
      <alignment horizontal="left" vertical="center"/>
    </xf>
    <xf numFmtId="0" fontId="4" fillId="0" borderId="41" xfId="0" applyNumberFormat="1" applyFont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178" fontId="4" fillId="2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39" xfId="0" applyFont="1" applyBorder="1" applyAlignment="1" applyProtection="1">
      <alignment horizontal="left" vertical="center" wrapText="1"/>
    </xf>
    <xf numFmtId="0" fontId="21" fillId="0" borderId="16" xfId="0" applyFont="1" applyBorder="1" applyAlignment="1" applyProtection="1">
      <alignment horizontal="left" vertical="center" wrapText="1"/>
    </xf>
    <xf numFmtId="0" fontId="21" fillId="0" borderId="18" xfId="0" applyFont="1" applyBorder="1" applyAlignment="1" applyProtection="1">
      <alignment horizontal="left" vertical="center" wrapText="1"/>
    </xf>
    <xf numFmtId="0" fontId="4" fillId="3" borderId="25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49" fontId="4" fillId="3" borderId="25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Border="1" applyAlignment="1" applyProtection="1">
      <alignment horizontal="left" vertical="top" wrapText="1"/>
    </xf>
    <xf numFmtId="0" fontId="4" fillId="0" borderId="40" xfId="0" applyNumberFormat="1" applyFont="1" applyBorder="1" applyAlignment="1" applyProtection="1">
      <alignment horizontal="left" vertical="top" wrapText="1"/>
    </xf>
    <xf numFmtId="0" fontId="4" fillId="0" borderId="19" xfId="0" applyNumberFormat="1" applyFont="1" applyBorder="1" applyAlignment="1" applyProtection="1">
      <alignment horizontal="left" vertical="top" wrapText="1"/>
    </xf>
    <xf numFmtId="0" fontId="4" fillId="0" borderId="45" xfId="0" applyNumberFormat="1" applyFont="1" applyBorder="1" applyAlignment="1" applyProtection="1">
      <alignment horizontal="left" vertical="top" wrapText="1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top" wrapText="1"/>
    </xf>
    <xf numFmtId="0" fontId="4" fillId="0" borderId="36" xfId="0" applyNumberFormat="1" applyFont="1" applyBorder="1" applyAlignment="1" applyProtection="1">
      <alignment horizontal="left" vertical="top" wrapText="1"/>
    </xf>
    <xf numFmtId="0" fontId="4" fillId="0" borderId="49" xfId="0" applyNumberFormat="1" applyFont="1" applyBorder="1" applyAlignment="1" applyProtection="1">
      <alignment horizontal="left" vertical="top" wrapText="1"/>
    </xf>
    <xf numFmtId="0" fontId="4" fillId="0" borderId="43" xfId="0" applyNumberFormat="1" applyFont="1" applyBorder="1" applyAlignment="1" applyProtection="1">
      <alignment horizontal="left" vertical="top" wrapText="1"/>
    </xf>
    <xf numFmtId="0" fontId="4" fillId="0" borderId="53" xfId="0" applyNumberFormat="1" applyFont="1" applyBorder="1" applyAlignment="1" applyProtection="1">
      <alignment horizontal="left" vertical="top" wrapText="1"/>
    </xf>
    <xf numFmtId="0" fontId="4" fillId="0" borderId="17" xfId="0" applyNumberFormat="1" applyFont="1" applyBorder="1" applyAlignment="1" applyProtection="1">
      <alignment horizontal="left" vertical="top" wrapText="1"/>
    </xf>
    <xf numFmtId="0" fontId="4" fillId="0" borderId="54" xfId="0" applyNumberFormat="1" applyFont="1" applyBorder="1" applyAlignment="1" applyProtection="1">
      <alignment horizontal="left" vertical="top" wrapText="1"/>
    </xf>
    <xf numFmtId="0" fontId="4" fillId="2" borderId="55" xfId="3" applyNumberFormat="1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left" vertical="top" wrapText="1"/>
    </xf>
    <xf numFmtId="0" fontId="4" fillId="0" borderId="49" xfId="0" applyFont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left" vertical="top" wrapText="1"/>
    </xf>
    <xf numFmtId="0" fontId="4" fillId="0" borderId="45" xfId="0" applyFont="1" applyBorder="1" applyAlignment="1" applyProtection="1">
      <alignment horizontal="left" vertical="top" wrapText="1"/>
    </xf>
    <xf numFmtId="0" fontId="4" fillId="0" borderId="43" xfId="0" applyFont="1" applyBorder="1" applyAlignment="1" applyProtection="1">
      <alignment horizontal="left" vertical="top" wrapText="1"/>
    </xf>
    <xf numFmtId="0" fontId="4" fillId="0" borderId="53" xfId="0" applyFont="1" applyBorder="1" applyAlignment="1" applyProtection="1">
      <alignment horizontal="left" vertical="top" wrapText="1"/>
    </xf>
    <xf numFmtId="0" fontId="4" fillId="0" borderId="17" xfId="3" applyFont="1" applyFill="1" applyBorder="1" applyAlignment="1" applyProtection="1">
      <alignment horizontal="left" vertical="top" wrapText="1"/>
    </xf>
    <xf numFmtId="0" fontId="4" fillId="0" borderId="54" xfId="3" applyFont="1" applyFill="1" applyBorder="1" applyAlignment="1" applyProtection="1">
      <alignment horizontal="left" vertical="top" wrapText="1"/>
    </xf>
    <xf numFmtId="0" fontId="22" fillId="0" borderId="23" xfId="0" applyNumberFormat="1" applyFont="1" applyBorder="1" applyAlignment="1" applyProtection="1">
      <alignment horizontal="left" vertical="center"/>
    </xf>
    <xf numFmtId="0" fontId="22" fillId="0" borderId="44" xfId="0" applyNumberFormat="1" applyFont="1" applyBorder="1" applyAlignment="1" applyProtection="1">
      <alignment horizontal="left" vertical="center"/>
    </xf>
    <xf numFmtId="0" fontId="4" fillId="0" borderId="5" xfId="3" applyFont="1" applyFill="1" applyBorder="1" applyAlignment="1" applyProtection="1">
      <alignment horizontal="left" vertical="center"/>
    </xf>
    <xf numFmtId="0" fontId="4" fillId="0" borderId="6" xfId="3" applyFont="1" applyFill="1" applyBorder="1" applyAlignment="1" applyProtection="1">
      <alignment horizontal="left" vertical="center"/>
    </xf>
    <xf numFmtId="0" fontId="4" fillId="0" borderId="30" xfId="3" applyFont="1" applyFill="1" applyBorder="1" applyAlignment="1" applyProtection="1">
      <alignment horizontal="left" vertical="center"/>
    </xf>
    <xf numFmtId="49" fontId="22" fillId="0" borderId="5" xfId="0" applyNumberFormat="1" applyFont="1" applyFill="1" applyBorder="1" applyAlignment="1" applyProtection="1">
      <alignment vertical="center"/>
    </xf>
    <xf numFmtId="49" fontId="22" fillId="0" borderId="6" xfId="0" applyNumberFormat="1" applyFont="1" applyFill="1" applyBorder="1" applyAlignment="1" applyProtection="1">
      <alignment vertical="center"/>
    </xf>
    <xf numFmtId="49" fontId="22" fillId="0" borderId="7" xfId="0" applyNumberFormat="1" applyFont="1" applyFill="1" applyBorder="1" applyAlignment="1" applyProtection="1">
      <alignment vertical="center"/>
    </xf>
    <xf numFmtId="0" fontId="22" fillId="0" borderId="5" xfId="0" applyNumberFormat="1" applyFont="1" applyBorder="1" applyAlignment="1" applyProtection="1">
      <alignment horizontal="left" vertical="center" wrapText="1"/>
    </xf>
    <xf numFmtId="0" fontId="22" fillId="0" borderId="6" xfId="0" applyNumberFormat="1" applyFont="1" applyBorder="1" applyAlignment="1" applyProtection="1">
      <alignment horizontal="left" vertical="center" wrapText="1"/>
    </xf>
    <xf numFmtId="0" fontId="22" fillId="0" borderId="7" xfId="0" applyNumberFormat="1" applyFont="1" applyBorder="1" applyAlignment="1" applyProtection="1">
      <alignment horizontal="left" vertical="center" wrapText="1"/>
    </xf>
    <xf numFmtId="0" fontId="4" fillId="0" borderId="25" xfId="3" applyFont="1" applyFill="1" applyBorder="1" applyAlignment="1" applyProtection="1">
      <alignment horizontal="left" vertical="center" wrapText="1"/>
    </xf>
    <xf numFmtId="0" fontId="4" fillId="0" borderId="41" xfId="3" applyFont="1" applyFill="1" applyBorder="1" applyAlignment="1" applyProtection="1">
      <alignment horizontal="left" vertical="center" wrapText="1"/>
    </xf>
    <xf numFmtId="0" fontId="22" fillId="0" borderId="29" xfId="3" applyFont="1" applyFill="1" applyBorder="1" applyAlignment="1" applyProtection="1">
      <alignment horizontal="left" vertical="center"/>
    </xf>
    <xf numFmtId="0" fontId="22" fillId="0" borderId="3" xfId="3" applyFont="1" applyFill="1" applyBorder="1" applyAlignment="1" applyProtection="1">
      <alignment horizontal="left" vertical="center"/>
    </xf>
    <xf numFmtId="0" fontId="22" fillId="0" borderId="4" xfId="3" applyFont="1" applyFill="1" applyBorder="1" applyAlignment="1" applyProtection="1">
      <alignment horizontal="left" vertical="center"/>
    </xf>
    <xf numFmtId="0" fontId="22" fillId="0" borderId="23" xfId="3" applyFont="1" applyFill="1" applyBorder="1" applyAlignment="1" applyProtection="1">
      <alignment horizontal="left" vertical="center"/>
    </xf>
    <xf numFmtId="0" fontId="22" fillId="0" borderId="44" xfId="3" applyFont="1" applyFill="1" applyBorder="1" applyAlignment="1" applyProtection="1">
      <alignment horizontal="left" vertical="center"/>
    </xf>
    <xf numFmtId="0" fontId="4" fillId="0" borderId="29" xfId="3" applyFont="1" applyFill="1" applyBorder="1" applyAlignment="1" applyProtection="1">
      <alignment horizontal="left" vertical="center"/>
    </xf>
    <xf numFmtId="0" fontId="4" fillId="0" borderId="3" xfId="3" applyFont="1" applyFill="1" applyBorder="1" applyAlignment="1" applyProtection="1">
      <alignment horizontal="left" vertical="center"/>
    </xf>
    <xf numFmtId="0" fontId="4" fillId="0" borderId="41" xfId="3" applyFont="1" applyFill="1" applyBorder="1" applyAlignment="1" applyProtection="1">
      <alignment horizontal="left" vertical="center"/>
    </xf>
    <xf numFmtId="0" fontId="4" fillId="0" borderId="8" xfId="3" applyFont="1" applyFill="1" applyBorder="1" applyAlignment="1" applyProtection="1">
      <alignment horizontal="left" vertical="center"/>
    </xf>
    <xf numFmtId="0" fontId="4" fillId="0" borderId="9" xfId="3" applyFont="1" applyFill="1" applyBorder="1" applyAlignment="1" applyProtection="1">
      <alignment horizontal="left" vertical="center"/>
    </xf>
    <xf numFmtId="0" fontId="4" fillId="0" borderId="10" xfId="3" applyFont="1" applyFill="1" applyBorder="1" applyAlignment="1" applyProtection="1">
      <alignment horizontal="left" vertical="center"/>
    </xf>
    <xf numFmtId="0" fontId="22" fillId="0" borderId="5" xfId="3" applyFont="1" applyFill="1" applyBorder="1" applyAlignment="1" applyProtection="1">
      <alignment horizontal="left" vertical="center" wrapText="1"/>
    </xf>
    <xf numFmtId="0" fontId="22" fillId="0" borderId="6" xfId="3" applyFont="1" applyFill="1" applyBorder="1" applyAlignment="1" applyProtection="1">
      <alignment horizontal="left" vertical="center" wrapText="1"/>
    </xf>
    <xf numFmtId="0" fontId="22" fillId="0" borderId="7" xfId="3" applyFont="1" applyFill="1" applyBorder="1" applyAlignment="1" applyProtection="1">
      <alignment horizontal="left" vertical="center" wrapText="1"/>
    </xf>
    <xf numFmtId="0" fontId="22" fillId="0" borderId="39" xfId="3" applyFont="1" applyFill="1" applyBorder="1" applyAlignment="1" applyProtection="1">
      <alignment horizontal="left" vertical="center"/>
    </xf>
    <xf numFmtId="0" fontId="22" fillId="0" borderId="16" xfId="3" applyFont="1" applyFill="1" applyBorder="1" applyAlignment="1" applyProtection="1">
      <alignment horizontal="left" vertical="center"/>
    </xf>
    <xf numFmtId="0" fontId="22" fillId="0" borderId="18" xfId="3" applyFont="1" applyFill="1" applyBorder="1" applyAlignment="1" applyProtection="1">
      <alignment horizontal="left" vertical="center"/>
    </xf>
    <xf numFmtId="49" fontId="4" fillId="0" borderId="55" xfId="0" applyNumberFormat="1" applyFont="1" applyBorder="1" applyAlignment="1" applyProtection="1">
      <alignment horizontal="left" vertical="center"/>
    </xf>
    <xf numFmtId="49" fontId="4" fillId="3" borderId="48" xfId="3" applyNumberFormat="1" applyFont="1" applyFill="1" applyBorder="1" applyAlignment="1" applyProtection="1">
      <alignment horizontal="center" vertical="center"/>
    </xf>
    <xf numFmtId="0" fontId="4" fillId="3" borderId="55" xfId="3" applyNumberFormat="1" applyFont="1" applyFill="1" applyBorder="1" applyAlignment="1" applyProtection="1">
      <alignment horizontal="center" vertical="center"/>
    </xf>
    <xf numFmtId="0" fontId="4" fillId="0" borderId="56" xfId="3" applyFont="1" applyFill="1" applyBorder="1" applyAlignment="1" applyProtection="1">
      <alignment horizontal="left" vertical="center"/>
    </xf>
    <xf numFmtId="0" fontId="4" fillId="0" borderId="13" xfId="3" applyFont="1" applyFill="1" applyBorder="1" applyAlignment="1" applyProtection="1">
      <alignment horizontal="left" vertical="center"/>
    </xf>
    <xf numFmtId="0" fontId="4" fillId="0" borderId="54" xfId="3" applyFont="1" applyFill="1" applyBorder="1" applyAlignment="1" applyProtection="1">
      <alignment horizontal="left" vertical="center"/>
    </xf>
    <xf numFmtId="49" fontId="4" fillId="0" borderId="47" xfId="0" applyNumberFormat="1" applyFont="1" applyBorder="1" applyAlignment="1" applyProtection="1">
      <alignment horizontal="left" vertical="center"/>
    </xf>
    <xf numFmtId="49" fontId="4" fillId="0" borderId="56" xfId="0" applyNumberFormat="1" applyFont="1" applyBorder="1" applyAlignment="1" applyProtection="1">
      <alignment horizontal="left" vertical="center"/>
    </xf>
    <xf numFmtId="0" fontId="4" fillId="3" borderId="49" xfId="3" applyNumberFormat="1" applyFont="1" applyFill="1" applyBorder="1" applyAlignment="1" applyProtection="1">
      <alignment horizontal="center" vertical="center"/>
    </xf>
    <xf numFmtId="0" fontId="4" fillId="3" borderId="54" xfId="3" applyNumberFormat="1" applyFont="1" applyFill="1" applyBorder="1" applyAlignment="1" applyProtection="1">
      <alignment horizontal="center" vertical="center"/>
    </xf>
    <xf numFmtId="0" fontId="4" fillId="0" borderId="36" xfId="3" applyFont="1" applyFill="1" applyBorder="1" applyAlignment="1" applyProtection="1">
      <alignment vertical="top" wrapText="1"/>
    </xf>
    <xf numFmtId="0" fontId="4" fillId="0" borderId="49" xfId="3" applyFont="1" applyFill="1" applyBorder="1" applyAlignment="1" applyProtection="1">
      <alignment vertical="top" wrapText="1"/>
    </xf>
    <xf numFmtId="49" fontId="22" fillId="0" borderId="29" xfId="0" applyNumberFormat="1" applyFont="1" applyBorder="1" applyAlignment="1" applyProtection="1">
      <alignment horizontal="left" vertical="center"/>
    </xf>
    <xf numFmtId="49" fontId="22" fillId="0" borderId="3" xfId="0" applyNumberFormat="1" applyFont="1" applyBorder="1" applyAlignment="1" applyProtection="1">
      <alignment horizontal="left" vertical="center"/>
    </xf>
    <xf numFmtId="49" fontId="22" fillId="0" borderId="4" xfId="0" applyNumberFormat="1" applyFont="1" applyBorder="1" applyAlignment="1" applyProtection="1">
      <alignment horizontal="left" vertical="center"/>
    </xf>
    <xf numFmtId="49" fontId="22" fillId="0" borderId="5" xfId="0" applyNumberFormat="1" applyFont="1" applyBorder="1" applyAlignment="1" applyProtection="1">
      <alignment horizontal="left" vertical="center"/>
    </xf>
    <xf numFmtId="49" fontId="22" fillId="0" borderId="6" xfId="0" applyNumberFormat="1" applyFont="1" applyBorder="1" applyAlignment="1" applyProtection="1">
      <alignment horizontal="left" vertical="center"/>
    </xf>
    <xf numFmtId="49" fontId="22" fillId="0" borderId="7" xfId="0" applyNumberFormat="1" applyFont="1" applyBorder="1" applyAlignment="1" applyProtection="1">
      <alignment horizontal="left" vertical="center"/>
    </xf>
    <xf numFmtId="49" fontId="22" fillId="0" borderId="23" xfId="0" applyNumberFormat="1" applyFont="1" applyBorder="1" applyAlignment="1" applyProtection="1">
      <alignment horizontal="left" vertical="center"/>
    </xf>
    <xf numFmtId="49" fontId="22" fillId="0" borderId="44" xfId="0" applyNumberFormat="1" applyFont="1" applyBorder="1" applyAlignment="1" applyProtection="1">
      <alignment horizontal="left" vertical="center"/>
    </xf>
    <xf numFmtId="0" fontId="4" fillId="0" borderId="29" xfId="3" applyNumberFormat="1" applyFont="1" applyFill="1" applyBorder="1" applyAlignment="1" applyProtection="1">
      <alignment horizontal="left" vertical="center"/>
    </xf>
    <xf numFmtId="0" fontId="4" fillId="0" borderId="3" xfId="3" applyNumberFormat="1" applyFont="1" applyFill="1" applyBorder="1" applyAlignment="1" applyProtection="1">
      <alignment horizontal="left" vertical="center"/>
    </xf>
    <xf numFmtId="0" fontId="4" fillId="0" borderId="41" xfId="3" applyNumberFormat="1" applyFont="1" applyFill="1" applyBorder="1" applyAlignment="1" applyProtection="1">
      <alignment horizontal="left" vertical="center"/>
    </xf>
    <xf numFmtId="0" fontId="4" fillId="0" borderId="5" xfId="3" applyNumberFormat="1" applyFont="1" applyFill="1" applyBorder="1" applyAlignment="1" applyProtection="1">
      <alignment horizontal="left" vertical="center"/>
    </xf>
    <xf numFmtId="0" fontId="4" fillId="0" borderId="6" xfId="3" applyNumberFormat="1" applyFont="1" applyFill="1" applyBorder="1" applyAlignment="1" applyProtection="1">
      <alignment horizontal="left" vertical="center"/>
    </xf>
    <xf numFmtId="0" fontId="4" fillId="0" borderId="30" xfId="3" applyNumberFormat="1" applyFont="1" applyFill="1" applyBorder="1" applyAlignment="1" applyProtection="1">
      <alignment horizontal="left" vertical="center"/>
    </xf>
    <xf numFmtId="0" fontId="4" fillId="0" borderId="8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horizontal="left" vertical="center"/>
    </xf>
    <xf numFmtId="0" fontId="4" fillId="0" borderId="10" xfId="0" applyNumberFormat="1" applyFont="1" applyBorder="1" applyAlignment="1" applyProtection="1">
      <alignment horizontal="left" vertical="center"/>
    </xf>
    <xf numFmtId="49" fontId="22" fillId="0" borderId="47" xfId="0" applyNumberFormat="1" applyFont="1" applyBorder="1" applyAlignment="1" applyProtection="1">
      <alignment horizontal="left" vertical="center"/>
    </xf>
    <xf numFmtId="49" fontId="22" fillId="0" borderId="28" xfId="0" applyNumberFormat="1" applyFont="1" applyBorder="1" applyAlignment="1" applyProtection="1">
      <alignment horizontal="left" vertical="center"/>
    </xf>
    <xf numFmtId="49" fontId="22" fillId="0" borderId="37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vertical="top"/>
    </xf>
    <xf numFmtId="0" fontId="16" fillId="0" borderId="15" xfId="0" applyFont="1" applyBorder="1" applyAlignment="1" applyProtection="1">
      <alignment horizontal="left" vertical="center" indent="1"/>
    </xf>
    <xf numFmtId="0" fontId="16" fillId="0" borderId="16" xfId="0" applyFont="1" applyBorder="1" applyAlignment="1" applyProtection="1">
      <alignment horizontal="left" vertical="center" indent="1"/>
    </xf>
    <xf numFmtId="0" fontId="16" fillId="0" borderId="18" xfId="0" applyFont="1" applyBorder="1" applyAlignment="1" applyProtection="1">
      <alignment horizontal="left" vertical="center" indent="1"/>
    </xf>
    <xf numFmtId="0" fontId="20" fillId="0" borderId="0" xfId="0" applyFont="1" applyAlignment="1" applyProtection="1">
      <alignment horizontal="left" vertical="center" wrapText="1"/>
    </xf>
    <xf numFmtId="49" fontId="4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  <protection locked="0"/>
    </xf>
    <xf numFmtId="179" fontId="7" fillId="0" borderId="0" xfId="2" applyNumberFormat="1" applyFont="1" applyFill="1" applyAlignment="1" applyProtection="1">
      <alignment horizontal="right" vertical="top"/>
    </xf>
    <xf numFmtId="185" fontId="4" fillId="2" borderId="0" xfId="0" applyNumberFormat="1" applyFont="1" applyFill="1" applyAlignment="1" applyProtection="1">
      <alignment horizontal="left" vertical="center"/>
      <protection locked="0"/>
    </xf>
    <xf numFmtId="181" fontId="4" fillId="2" borderId="0" xfId="0" applyNumberFormat="1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14" fontId="4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8" xfId="3" applyNumberFormat="1" applyFont="1" applyFill="1" applyBorder="1" applyAlignment="1" applyProtection="1">
      <alignment horizontal="left" vertical="center"/>
    </xf>
    <xf numFmtId="0" fontId="4" fillId="0" borderId="9" xfId="3" applyNumberFormat="1" applyFont="1" applyFill="1" applyBorder="1" applyAlignment="1" applyProtection="1">
      <alignment horizontal="left" vertical="center"/>
    </xf>
    <xf numFmtId="0" fontId="4" fillId="0" borderId="10" xfId="3" applyNumberFormat="1" applyFont="1" applyFill="1" applyBorder="1" applyAlignment="1" applyProtection="1">
      <alignment horizontal="left" vertical="center"/>
    </xf>
    <xf numFmtId="0" fontId="4" fillId="0" borderId="24" xfId="3" applyFont="1" applyFill="1" applyBorder="1" applyAlignment="1" applyProtection="1">
      <alignment horizontal="left" vertical="center"/>
    </xf>
    <xf numFmtId="0" fontId="4" fillId="0" borderId="1" xfId="3" applyFont="1" applyFill="1" applyBorder="1" applyAlignment="1" applyProtection="1">
      <alignment horizontal="left" vertical="center"/>
    </xf>
    <xf numFmtId="0" fontId="4" fillId="0" borderId="31" xfId="3" applyFont="1" applyFill="1" applyBorder="1" applyAlignment="1" applyProtection="1">
      <alignment horizontal="left" vertical="center"/>
    </xf>
    <xf numFmtId="49" fontId="22" fillId="0" borderId="29" xfId="0" applyNumberFormat="1" applyFont="1" applyBorder="1" applyAlignment="1" applyProtection="1">
      <alignment vertical="center"/>
    </xf>
    <xf numFmtId="49" fontId="22" fillId="0" borderId="3" xfId="0" applyNumberFormat="1" applyFont="1" applyBorder="1" applyAlignment="1" applyProtection="1">
      <alignment vertical="center"/>
    </xf>
    <xf numFmtId="49" fontId="22" fillId="0" borderId="4" xfId="0" applyNumberFormat="1" applyFont="1" applyBorder="1" applyAlignment="1" applyProtection="1">
      <alignment vertical="center"/>
    </xf>
    <xf numFmtId="49" fontId="22" fillId="0" borderId="5" xfId="0" applyNumberFormat="1" applyFont="1" applyBorder="1" applyAlignment="1" applyProtection="1">
      <alignment vertical="center"/>
    </xf>
    <xf numFmtId="49" fontId="22" fillId="0" borderId="6" xfId="0" applyNumberFormat="1" applyFont="1" applyBorder="1" applyAlignment="1" applyProtection="1">
      <alignment vertical="center"/>
    </xf>
    <xf numFmtId="49" fontId="22" fillId="0" borderId="7" xfId="0" applyNumberFormat="1" applyFont="1" applyBorder="1" applyAlignment="1" applyProtection="1">
      <alignment vertical="center"/>
    </xf>
  </cellXfs>
  <cellStyles count="19">
    <cellStyle name="ハイパーリンク" xfId="1" builtinId="8"/>
    <cellStyle name="ハイパーリンク 2" xfId="16" xr:uid="{00000000-0005-0000-0000-000001000000}"/>
    <cellStyle name="桁区切り 2" xfId="5" xr:uid="{00000000-0005-0000-0000-000002000000}"/>
    <cellStyle name="桁区切り 2 2" xfId="14" xr:uid="{00000000-0005-0000-0000-000003000000}"/>
    <cellStyle name="桁区切り 3" xfId="8" xr:uid="{00000000-0005-0000-0000-000004000000}"/>
    <cellStyle name="桁区切り 4" xfId="17" xr:uid="{00000000-0005-0000-0000-000005000000}"/>
    <cellStyle name="桁区切り 5" xfId="18" xr:uid="{00000000-0005-0000-0000-000006000000}"/>
    <cellStyle name="通貨 2" xfId="10" xr:uid="{00000000-0005-0000-0000-000007000000}"/>
    <cellStyle name="標準" xfId="0" builtinId="0"/>
    <cellStyle name="標準 2" xfId="11" xr:uid="{00000000-0005-0000-0000-000009000000}"/>
    <cellStyle name="標準 3 3" xfId="4" xr:uid="{00000000-0005-0000-0000-00000A000000}"/>
    <cellStyle name="標準 4" xfId="9" xr:uid="{00000000-0005-0000-0000-00000B000000}"/>
    <cellStyle name="標準 5" xfId="3" xr:uid="{00000000-0005-0000-0000-00000C000000}"/>
    <cellStyle name="標準 5 2" xfId="2" xr:uid="{00000000-0005-0000-0000-00000D000000}"/>
    <cellStyle name="標準 5 2 2" xfId="7" xr:uid="{00000000-0005-0000-0000-00000E000000}"/>
    <cellStyle name="標準 5 2 2 2" xfId="13" xr:uid="{00000000-0005-0000-0000-00000F000000}"/>
    <cellStyle name="標準 5 2 2 3" xfId="12" xr:uid="{00000000-0005-0000-0000-000010000000}"/>
    <cellStyle name="標準 8" xfId="15" xr:uid="{00000000-0005-0000-0000-000011000000}"/>
    <cellStyle name="標準 9" xfId="6" xr:uid="{00000000-0005-0000-0000-000012000000}"/>
  </cellStyles>
  <dxfs count="964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E1FF"/>
      <color rgb="FF000000"/>
      <color rgb="FFA6A6A6"/>
      <color rgb="FFE2EFDA"/>
      <color rgb="FFFF0000"/>
      <color rgb="FFEEAAFC"/>
      <color rgb="FFFFE699"/>
      <color rgb="FFC6E0B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>
    <outlinePr summaryBelow="0"/>
    <pageSetUpPr fitToPage="1"/>
  </sheetPr>
  <dimension ref="A1:AA667"/>
  <sheetViews>
    <sheetView showGridLines="0" tabSelected="1" topLeftCell="B1" zoomScaleNormal="100" workbookViewId="0">
      <selection activeCell="B1" sqref="B1"/>
    </sheetView>
  </sheetViews>
  <sheetFormatPr defaultRowHeight="13.5" x14ac:dyDescent="0.15"/>
  <cols>
    <col min="1" max="1" width="7.125" style="11" hidden="1" customWidth="1"/>
    <col min="2" max="3" width="1.625" style="4" customWidth="1"/>
    <col min="4" max="4" width="5.375" style="4" customWidth="1"/>
    <col min="5" max="5" width="10.5" style="4" customWidth="1"/>
    <col min="6" max="6" width="8.125" style="4" customWidth="1"/>
    <col min="7" max="7" width="3.25" style="4" customWidth="1"/>
    <col min="8" max="8" width="2.125" style="4" customWidth="1"/>
    <col min="9" max="9" width="1.625" style="4" customWidth="1"/>
    <col min="10" max="10" width="7.25" style="4" customWidth="1"/>
    <col min="11" max="13" width="6.25" style="4" customWidth="1"/>
    <col min="14" max="14" width="6.125" style="4" customWidth="1"/>
    <col min="15" max="15" width="9.375" style="4" customWidth="1"/>
    <col min="16" max="16" width="7.25" style="4" customWidth="1"/>
    <col min="17" max="17" width="5" style="4" customWidth="1"/>
    <col min="18" max="18" width="5.25" style="4" customWidth="1"/>
    <col min="19" max="19" width="6.625" style="4" customWidth="1"/>
    <col min="20" max="21" width="11.625" style="4" customWidth="1"/>
    <col min="22" max="22" width="13.5" style="4" customWidth="1"/>
    <col min="23" max="23" width="9.75" style="4" customWidth="1"/>
    <col min="24" max="24" width="4.5" style="4" customWidth="1"/>
    <col min="25" max="25" width="2.375" style="4" customWidth="1"/>
    <col min="26" max="26" width="2.625" style="4" customWidth="1"/>
    <col min="27" max="27" width="3.625" style="4" customWidth="1"/>
    <col min="28" max="16384" width="9" style="4"/>
  </cols>
  <sheetData>
    <row r="1" spans="1:27" ht="30" customHeight="1" x14ac:dyDescent="0.15">
      <c r="A1" s="9" t="s">
        <v>817</v>
      </c>
      <c r="B1" s="2"/>
      <c r="C1" s="3" t="s">
        <v>52</v>
      </c>
      <c r="D1" s="3"/>
      <c r="E1" s="32"/>
      <c r="W1" s="472">
        <v>44866</v>
      </c>
      <c r="X1" s="472"/>
      <c r="Y1" s="472"/>
      <c r="Z1" s="472"/>
      <c r="AA1" s="5"/>
    </row>
    <row r="2" spans="1:27" ht="15" hidden="1" customHeight="1" x14ac:dyDescent="0.15">
      <c r="A2" s="9" t="s">
        <v>34</v>
      </c>
      <c r="B2" s="2"/>
      <c r="C2" s="6"/>
      <c r="D2" s="6"/>
      <c r="E2" s="6"/>
      <c r="F2" s="6"/>
      <c r="G2" s="6"/>
      <c r="H2" s="6"/>
      <c r="AA2" s="7"/>
    </row>
    <row r="3" spans="1:27" ht="30" customHeight="1" x14ac:dyDescent="0.15">
      <c r="A3" s="10">
        <v>2023.01</v>
      </c>
      <c r="B3" s="1"/>
      <c r="C3" s="62" t="s">
        <v>808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7" s="62" customFormat="1" ht="5.25" customHeight="1" x14ac:dyDescent="0.15">
      <c r="A4" s="63"/>
      <c r="B4" s="64"/>
      <c r="C4" s="65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7"/>
    </row>
    <row r="5" spans="1:27" s="62" customFormat="1" ht="15" customHeight="1" x14ac:dyDescent="0.15">
      <c r="A5" s="63"/>
      <c r="B5" s="68"/>
      <c r="C5" s="69" t="s">
        <v>24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1"/>
    </row>
    <row r="6" spans="1:27" s="62" customFormat="1" ht="15" customHeight="1" x14ac:dyDescent="0.15">
      <c r="A6" s="63"/>
      <c r="B6" s="64"/>
      <c r="C6" s="69" t="s">
        <v>25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1"/>
    </row>
    <row r="7" spans="1:27" s="62" customFormat="1" ht="15" customHeight="1" x14ac:dyDescent="0.15">
      <c r="A7" s="63"/>
      <c r="B7" s="64"/>
      <c r="C7" s="69" t="s">
        <v>26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1"/>
    </row>
    <row r="8" spans="1:27" s="62" customFormat="1" ht="15" hidden="1" customHeight="1" x14ac:dyDescent="0.15">
      <c r="A8" s="63"/>
      <c r="B8" s="64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1"/>
    </row>
    <row r="9" spans="1:27" s="62" customFormat="1" ht="5.25" customHeight="1" x14ac:dyDescent="0.15">
      <c r="A9" s="63"/>
      <c r="B9" s="64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4"/>
    </row>
    <row r="10" spans="1:27" s="62" customFormat="1" ht="30" customHeight="1" x14ac:dyDescent="0.15">
      <c r="A10" s="63"/>
      <c r="B10" s="63"/>
      <c r="V10" s="75"/>
      <c r="W10" s="75"/>
      <c r="X10" s="75"/>
      <c r="Y10" s="75"/>
    </row>
    <row r="11" spans="1:27" ht="15.75" hidden="1" customHeight="1" x14ac:dyDescent="0.15">
      <c r="A11" s="10"/>
      <c r="B11" s="1"/>
      <c r="E11" s="32"/>
    </row>
    <row r="12" spans="1:27" ht="15.75" hidden="1" customHeight="1" x14ac:dyDescent="0.15">
      <c r="A12" s="10"/>
      <c r="B12" s="1"/>
      <c r="E12" s="32"/>
    </row>
    <row r="13" spans="1:27" s="62" customFormat="1" ht="20.100000000000001" customHeight="1" x14ac:dyDescent="0.15">
      <c r="A13" s="63"/>
      <c r="B13" s="63"/>
      <c r="C13" s="465" t="s">
        <v>27</v>
      </c>
      <c r="D13" s="466"/>
      <c r="E13" s="466"/>
      <c r="F13" s="466"/>
      <c r="G13" s="466"/>
      <c r="H13" s="466"/>
      <c r="I13" s="76"/>
    </row>
    <row r="14" spans="1:27" s="62" customFormat="1" ht="20.100000000000001" customHeight="1" x14ac:dyDescent="0.15">
      <c r="A14" s="63"/>
      <c r="B14" s="63"/>
      <c r="C14" s="77"/>
      <c r="D14" s="78"/>
      <c r="E14" s="78"/>
      <c r="F14" s="78"/>
      <c r="G14" s="78"/>
      <c r="H14" s="78"/>
      <c r="I14" s="79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1"/>
    </row>
    <row r="15" spans="1:27" s="62" customFormat="1" ht="15" hidden="1" customHeight="1" x14ac:dyDescent="0.15">
      <c r="A15" s="63"/>
      <c r="B15" s="63"/>
      <c r="C15" s="77"/>
      <c r="D15" s="78"/>
      <c r="E15" s="78"/>
      <c r="F15" s="78"/>
      <c r="G15" s="78"/>
      <c r="H15" s="78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2"/>
    </row>
    <row r="16" spans="1:27" s="62" customFormat="1" ht="15" hidden="1" customHeight="1" x14ac:dyDescent="0.15">
      <c r="A16" s="63"/>
      <c r="B16" s="63"/>
      <c r="C16" s="77"/>
      <c r="D16" s="78"/>
      <c r="E16" s="78"/>
      <c r="F16" s="78"/>
      <c r="G16" s="78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82"/>
    </row>
    <row r="17" spans="1:26" s="62" customFormat="1" ht="15" hidden="1" customHeight="1" x14ac:dyDescent="0.15">
      <c r="A17" s="63"/>
      <c r="B17" s="63"/>
      <c r="C17" s="77"/>
      <c r="D17" s="78"/>
      <c r="E17" s="78"/>
      <c r="F17" s="78"/>
      <c r="G17" s="78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82"/>
    </row>
    <row r="18" spans="1:26" s="62" customFormat="1" ht="15" hidden="1" customHeight="1" x14ac:dyDescent="0.15">
      <c r="A18" s="63"/>
      <c r="B18" s="63"/>
      <c r="C18" s="77"/>
      <c r="D18" s="78"/>
      <c r="E18" s="78"/>
      <c r="F18" s="78"/>
      <c r="G18" s="78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2"/>
    </row>
    <row r="19" spans="1:26" s="62" customFormat="1" ht="15" hidden="1" customHeight="1" x14ac:dyDescent="0.15">
      <c r="A19" s="63"/>
      <c r="B19" s="63"/>
      <c r="C19" s="77"/>
      <c r="D19" s="78"/>
      <c r="E19" s="78"/>
      <c r="F19" s="78"/>
      <c r="G19" s="78"/>
      <c r="H19" s="78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2"/>
    </row>
    <row r="20" spans="1:26" s="62" customFormat="1" ht="20.100000000000001" customHeight="1" x14ac:dyDescent="0.15">
      <c r="A20" s="63">
        <f>IF(ISBLANK($I20), 1001, 0)</f>
        <v>1001</v>
      </c>
      <c r="B20" s="63"/>
      <c r="C20" s="83"/>
      <c r="D20" s="84">
        <v>1</v>
      </c>
      <c r="E20" s="62" t="s">
        <v>0</v>
      </c>
      <c r="I20" s="473"/>
      <c r="J20" s="474"/>
      <c r="K20" s="474"/>
      <c r="L20" s="474"/>
      <c r="M20" s="474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82"/>
    </row>
    <row r="21" spans="1:26" s="62" customFormat="1" ht="20.100000000000001" customHeight="1" x14ac:dyDescent="0.15">
      <c r="A21" s="63"/>
      <c r="B21" s="63"/>
      <c r="C21" s="83"/>
      <c r="D21" s="84"/>
      <c r="E21" s="79"/>
      <c r="F21" s="79"/>
      <c r="G21" s="79"/>
      <c r="H21" s="79"/>
      <c r="I21" s="85" t="s">
        <v>787</v>
      </c>
      <c r="J21" s="222" t="s">
        <v>788</v>
      </c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82"/>
    </row>
    <row r="22" spans="1:26" s="62" customFormat="1" ht="20.100000000000001" customHeight="1" x14ac:dyDescent="0.15">
      <c r="A22" s="63">
        <f>IF(AND(I22&lt;&gt;"", OR(ISERROR(FIND("@"&amp;LEFT(I22,3)&amp;"@", 都道府県3))=FALSE, ISERROR(FIND("@"&amp;LEFT(I22,4)&amp;"@",都道府県4))=FALSE))=FALSE, 1001, 0)</f>
        <v>1001</v>
      </c>
      <c r="B22" s="63"/>
      <c r="C22" s="83"/>
      <c r="D22" s="84">
        <v>2</v>
      </c>
      <c r="E22" s="62" t="s">
        <v>1</v>
      </c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82"/>
    </row>
    <row r="23" spans="1:26" s="62" customFormat="1" ht="20.100000000000001" customHeight="1" x14ac:dyDescent="0.15">
      <c r="A23" s="63"/>
      <c r="B23" s="63"/>
      <c r="C23" s="83"/>
      <c r="D23" s="84"/>
      <c r="E23" s="79"/>
      <c r="F23" s="79"/>
      <c r="G23" s="79"/>
      <c r="H23" s="79"/>
      <c r="I23" s="85" t="s">
        <v>787</v>
      </c>
      <c r="J23" s="222" t="s">
        <v>14</v>
      </c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82"/>
    </row>
    <row r="24" spans="1:26" s="62" customFormat="1" ht="20.100000000000001" customHeight="1" x14ac:dyDescent="0.15">
      <c r="A24" s="63">
        <f>IF(ISBLANK($I24), 1001, 0)</f>
        <v>1001</v>
      </c>
      <c r="B24" s="63"/>
      <c r="C24" s="83"/>
      <c r="D24" s="84">
        <v>3</v>
      </c>
      <c r="E24" s="62" t="s">
        <v>2</v>
      </c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82"/>
    </row>
    <row r="25" spans="1:26" s="62" customFormat="1" ht="20.100000000000001" customHeight="1" x14ac:dyDescent="0.15">
      <c r="A25" s="63"/>
      <c r="B25" s="63"/>
      <c r="C25" s="86"/>
      <c r="D25" s="79"/>
      <c r="E25" s="79"/>
      <c r="F25" s="79"/>
      <c r="G25" s="79"/>
      <c r="H25" s="79"/>
      <c r="I25" s="85" t="s">
        <v>787</v>
      </c>
      <c r="J25" s="222" t="s">
        <v>789</v>
      </c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82"/>
    </row>
    <row r="26" spans="1:26" s="62" customFormat="1" ht="20.100000000000001" customHeight="1" x14ac:dyDescent="0.15">
      <c r="A26" s="63">
        <f>IF(ISBLANK($I26), 1001, 0)</f>
        <v>1001</v>
      </c>
      <c r="B26" s="63"/>
      <c r="C26" s="83"/>
      <c r="D26" s="84">
        <v>4</v>
      </c>
      <c r="E26" s="62" t="s">
        <v>3</v>
      </c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82"/>
    </row>
    <row r="27" spans="1:26" s="62" customFormat="1" ht="20.100000000000001" customHeight="1" x14ac:dyDescent="0.15">
      <c r="A27" s="63"/>
      <c r="B27" s="63"/>
      <c r="C27" s="86"/>
      <c r="D27" s="79"/>
      <c r="E27" s="79"/>
      <c r="F27" s="79"/>
      <c r="G27" s="79"/>
      <c r="H27" s="79"/>
      <c r="I27" s="85" t="s">
        <v>787</v>
      </c>
      <c r="J27" s="222" t="s">
        <v>790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87"/>
    </row>
    <row r="28" spans="1:26" s="62" customFormat="1" ht="20.100000000000001" customHeight="1" x14ac:dyDescent="0.15">
      <c r="A28" s="63">
        <f>IF(ISBLANK($I28), 1001, 0)</f>
        <v>1001</v>
      </c>
      <c r="B28" s="63"/>
      <c r="C28" s="83"/>
      <c r="D28" s="84">
        <v>5</v>
      </c>
      <c r="E28" s="62" t="s">
        <v>791</v>
      </c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82"/>
    </row>
    <row r="29" spans="1:26" s="62" customFormat="1" ht="20.100000000000001" customHeight="1" x14ac:dyDescent="0.15">
      <c r="A29" s="63"/>
      <c r="B29" s="63"/>
      <c r="C29" s="86"/>
      <c r="D29" s="79"/>
      <c r="E29" s="79"/>
      <c r="F29" s="79"/>
      <c r="G29" s="79"/>
      <c r="H29" s="79"/>
      <c r="I29" s="88" t="s">
        <v>787</v>
      </c>
      <c r="J29" s="222" t="s">
        <v>15</v>
      </c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87"/>
    </row>
    <row r="30" spans="1:26" s="62" customFormat="1" ht="20.100000000000001" customHeight="1" x14ac:dyDescent="0.15">
      <c r="A30" s="63">
        <f>IF(ISBLANK($I30), 1001, 0)</f>
        <v>1001</v>
      </c>
      <c r="B30" s="63"/>
      <c r="C30" s="83"/>
      <c r="D30" s="84">
        <v>6</v>
      </c>
      <c r="E30" s="62" t="s">
        <v>4</v>
      </c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82"/>
    </row>
    <row r="31" spans="1:26" s="62" customFormat="1" ht="20.100000000000001" customHeight="1" x14ac:dyDescent="0.15">
      <c r="A31" s="63"/>
      <c r="B31" s="63"/>
      <c r="C31" s="86"/>
      <c r="D31" s="79"/>
      <c r="E31" s="79"/>
      <c r="F31" s="79"/>
      <c r="G31" s="79"/>
      <c r="H31" s="79"/>
      <c r="I31" s="88" t="s">
        <v>787</v>
      </c>
      <c r="J31" s="222" t="s">
        <v>10</v>
      </c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87"/>
    </row>
    <row r="32" spans="1:26" s="62" customFormat="1" ht="20.100000000000001" customHeight="1" x14ac:dyDescent="0.15">
      <c r="A32" s="63">
        <f>IF(ISBLANK($I32), 1001, 0)</f>
        <v>1001</v>
      </c>
      <c r="B32" s="63"/>
      <c r="C32" s="83"/>
      <c r="D32" s="84">
        <v>7</v>
      </c>
      <c r="E32" s="62" t="s">
        <v>5</v>
      </c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82"/>
    </row>
    <row r="33" spans="1:26" s="62" customFormat="1" ht="20.100000000000001" customHeight="1" x14ac:dyDescent="0.15">
      <c r="A33" s="63"/>
      <c r="B33" s="63"/>
      <c r="C33" s="86"/>
      <c r="D33" s="79"/>
      <c r="E33" s="79"/>
      <c r="F33" s="79"/>
      <c r="G33" s="79"/>
      <c r="H33" s="79"/>
      <c r="I33" s="88" t="s">
        <v>787</v>
      </c>
      <c r="J33" s="222" t="s">
        <v>11</v>
      </c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82"/>
    </row>
    <row r="34" spans="1:26" s="62" customFormat="1" ht="20.100000000000001" customHeight="1" x14ac:dyDescent="0.15">
      <c r="A34" s="63">
        <f>IF(NOT(AND(I34&lt;&gt;"",ISNUMBER(VALUE(SUBSTITUTE(I34,"-",""))))), 1001, 0)</f>
        <v>1001</v>
      </c>
      <c r="B34" s="63"/>
      <c r="C34" s="83"/>
      <c r="D34" s="84">
        <v>8</v>
      </c>
      <c r="E34" s="62" t="s">
        <v>6</v>
      </c>
      <c r="I34" s="383"/>
      <c r="J34" s="383"/>
      <c r="K34" s="383"/>
      <c r="L34" s="383"/>
      <c r="M34" s="383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82"/>
    </row>
    <row r="35" spans="1:26" s="62" customFormat="1" ht="20.100000000000001" customHeight="1" x14ac:dyDescent="0.15">
      <c r="A35" s="63"/>
      <c r="B35" s="63"/>
      <c r="C35" s="86"/>
      <c r="D35" s="79"/>
      <c r="E35" s="79"/>
      <c r="F35" s="79"/>
      <c r="G35" s="79"/>
      <c r="H35" s="79"/>
      <c r="I35" s="89" t="s">
        <v>787</v>
      </c>
      <c r="J35" s="222" t="s">
        <v>792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82"/>
    </row>
    <row r="36" spans="1:26" s="62" customFormat="1" ht="20.100000000000001" customHeight="1" x14ac:dyDescent="0.15">
      <c r="A36" s="63">
        <f>IF(NOT(AND(I36&lt;&gt;"",ISNUMBER(VALUE(SUBSTITUTE(I36,"-",""))))), 1001, 0)</f>
        <v>1001</v>
      </c>
      <c r="B36" s="63"/>
      <c r="C36" s="83"/>
      <c r="D36" s="84">
        <v>9</v>
      </c>
      <c r="E36" s="62" t="s">
        <v>7</v>
      </c>
      <c r="I36" s="383"/>
      <c r="J36" s="474"/>
      <c r="K36" s="474"/>
      <c r="L36" s="474"/>
      <c r="M36" s="474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2"/>
    </row>
    <row r="37" spans="1:26" s="62" customFormat="1" ht="20.100000000000001" customHeight="1" x14ac:dyDescent="0.15">
      <c r="A37" s="63"/>
      <c r="B37" s="63"/>
      <c r="C37" s="86"/>
      <c r="D37" s="79"/>
      <c r="E37" s="79"/>
      <c r="F37" s="79"/>
      <c r="G37" s="79"/>
      <c r="H37" s="79"/>
      <c r="I37" s="88" t="s">
        <v>787</v>
      </c>
      <c r="J37" s="222" t="s">
        <v>792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82"/>
    </row>
    <row r="38" spans="1:26" s="62" customFormat="1" ht="20.100000000000001" customHeight="1" x14ac:dyDescent="0.15">
      <c r="A38" s="63">
        <f>IF(TRIM(I38)="", 1001, 0)</f>
        <v>1001</v>
      </c>
      <c r="B38" s="63"/>
      <c r="C38" s="83"/>
      <c r="D38" s="84">
        <v>10</v>
      </c>
      <c r="E38" s="62" t="s">
        <v>9</v>
      </c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82"/>
    </row>
    <row r="39" spans="1:26" s="62" customFormat="1" ht="20.100000000000001" customHeight="1" x14ac:dyDescent="0.15">
      <c r="A39" s="63"/>
      <c r="B39" s="63"/>
      <c r="C39" s="86"/>
      <c r="D39" s="79"/>
      <c r="E39" s="79"/>
      <c r="F39" s="79"/>
      <c r="G39" s="79"/>
      <c r="H39" s="79"/>
      <c r="I39" s="88" t="s">
        <v>787</v>
      </c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82"/>
    </row>
    <row r="40" spans="1:26" s="62" customFormat="1" ht="20.100000000000001" customHeight="1" x14ac:dyDescent="0.15">
      <c r="A40" s="63">
        <f>IF(AND($I40&lt;&gt;"一致する", $I40&lt;&gt;"一致しない"), 1001, 0)</f>
        <v>0</v>
      </c>
      <c r="B40" s="63"/>
      <c r="C40" s="83"/>
      <c r="D40" s="84">
        <v>11</v>
      </c>
      <c r="E40" s="62" t="s">
        <v>35</v>
      </c>
      <c r="I40" s="383" t="s">
        <v>36</v>
      </c>
      <c r="J40" s="474"/>
      <c r="K40" s="474"/>
      <c r="L40" s="474"/>
      <c r="M40" s="474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82"/>
    </row>
    <row r="41" spans="1:26" s="62" customFormat="1" ht="20.100000000000001" customHeight="1" x14ac:dyDescent="0.15">
      <c r="A41" s="63"/>
      <c r="B41" s="63"/>
      <c r="C41" s="86"/>
      <c r="D41" s="79"/>
      <c r="E41" s="79"/>
      <c r="F41" s="79"/>
      <c r="G41" s="79"/>
      <c r="H41" s="79"/>
      <c r="I41" s="88" t="s">
        <v>787</v>
      </c>
      <c r="J41" s="91" t="s">
        <v>809</v>
      </c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82"/>
    </row>
    <row r="42" spans="1:26" s="62" customFormat="1" ht="20.100000000000001" customHeight="1" x14ac:dyDescent="0.15">
      <c r="A42" s="63"/>
      <c r="B42" s="63"/>
      <c r="C42" s="92"/>
      <c r="D42" s="93"/>
      <c r="E42" s="93"/>
      <c r="F42" s="93"/>
      <c r="G42" s="93"/>
      <c r="H42" s="93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5"/>
    </row>
    <row r="43" spans="1:26" s="62" customFormat="1" ht="15" customHeight="1" x14ac:dyDescent="0.15">
      <c r="A43" s="63"/>
      <c r="B43" s="63"/>
      <c r="C43" s="79"/>
      <c r="D43" s="79"/>
      <c r="E43" s="79"/>
      <c r="F43" s="79"/>
      <c r="G43" s="79"/>
      <c r="H43" s="79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79"/>
    </row>
    <row r="44" spans="1:26" s="62" customFormat="1" ht="15.75" hidden="1" customHeight="1" x14ac:dyDescent="0.15">
      <c r="A44" s="63"/>
      <c r="B44" s="63"/>
      <c r="C44" s="79"/>
      <c r="D44" s="79"/>
      <c r="E44" s="79"/>
      <c r="F44" s="79"/>
      <c r="G44" s="79"/>
      <c r="H44" s="79"/>
      <c r="I44" s="97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</row>
    <row r="45" spans="1:26" s="62" customFormat="1" ht="15.75" hidden="1" customHeight="1" x14ac:dyDescent="0.15">
      <c r="A45" s="63"/>
      <c r="B45" s="63"/>
      <c r="C45" s="79"/>
      <c r="D45" s="79"/>
      <c r="E45" s="79"/>
      <c r="F45" s="79"/>
      <c r="G45" s="79"/>
      <c r="H45" s="79"/>
      <c r="I45" s="97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6" s="62" customFormat="1" ht="15.75" hidden="1" customHeight="1" x14ac:dyDescent="0.15">
      <c r="A46" s="63"/>
      <c r="B46" s="63"/>
      <c r="C46" s="79"/>
      <c r="D46" s="79"/>
      <c r="E46" s="79"/>
      <c r="F46" s="79"/>
      <c r="G46" s="79"/>
      <c r="H46" s="79"/>
      <c r="I46" s="97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</row>
    <row r="47" spans="1:26" s="62" customFormat="1" ht="15.75" hidden="1" customHeight="1" x14ac:dyDescent="0.15">
      <c r="A47" s="63"/>
      <c r="B47" s="63"/>
      <c r="C47" s="79"/>
      <c r="D47" s="79"/>
      <c r="E47" s="79"/>
      <c r="F47" s="79"/>
      <c r="G47" s="79"/>
      <c r="H47" s="79"/>
      <c r="I47" s="97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</row>
    <row r="48" spans="1:26" s="62" customFormat="1" ht="15.75" hidden="1" customHeight="1" x14ac:dyDescent="0.15">
      <c r="A48" s="63"/>
      <c r="B48" s="63"/>
      <c r="C48" s="79"/>
      <c r="D48" s="79"/>
      <c r="E48" s="79"/>
      <c r="F48" s="79"/>
      <c r="G48" s="79"/>
      <c r="H48" s="79"/>
      <c r="I48" s="97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</row>
    <row r="49" spans="1:26" s="62" customFormat="1" ht="15.75" hidden="1" customHeight="1" x14ac:dyDescent="0.15">
      <c r="A49" s="63"/>
      <c r="B49" s="63"/>
      <c r="C49" s="79"/>
      <c r="D49" s="79"/>
      <c r="E49" s="79"/>
      <c r="F49" s="79"/>
      <c r="G49" s="79"/>
      <c r="H49" s="79"/>
      <c r="I49" s="97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</row>
    <row r="50" spans="1:26" s="62" customFormat="1" ht="15.75" hidden="1" customHeight="1" x14ac:dyDescent="0.15">
      <c r="A50" s="63"/>
      <c r="B50" s="63"/>
      <c r="C50" s="79"/>
      <c r="D50" s="79"/>
      <c r="E50" s="79"/>
      <c r="F50" s="79"/>
      <c r="G50" s="79"/>
      <c r="H50" s="79"/>
      <c r="I50" s="97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</row>
    <row r="51" spans="1:26" s="62" customFormat="1" ht="15.75" hidden="1" customHeight="1" x14ac:dyDescent="0.15">
      <c r="A51" s="63"/>
      <c r="B51" s="63"/>
      <c r="C51" s="79"/>
      <c r="D51" s="79"/>
      <c r="E51" s="79"/>
      <c r="F51" s="79"/>
      <c r="G51" s="79"/>
      <c r="H51" s="79"/>
      <c r="I51" s="97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</row>
    <row r="52" spans="1:26" s="62" customFormat="1" ht="15.75" hidden="1" customHeight="1" x14ac:dyDescent="0.15">
      <c r="A52" s="63"/>
      <c r="B52" s="63"/>
      <c r="C52" s="79"/>
      <c r="D52" s="79"/>
      <c r="E52" s="79"/>
      <c r="F52" s="79"/>
      <c r="G52" s="79"/>
      <c r="H52" s="79"/>
      <c r="I52" s="97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</row>
    <row r="53" spans="1:26" s="62" customFormat="1" ht="15.75" hidden="1" customHeight="1" x14ac:dyDescent="0.15">
      <c r="A53" s="63"/>
      <c r="B53" s="63"/>
      <c r="C53" s="79"/>
      <c r="D53" s="79"/>
      <c r="E53" s="79"/>
      <c r="F53" s="79"/>
      <c r="G53" s="79"/>
      <c r="H53" s="79"/>
      <c r="I53" s="97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</row>
    <row r="54" spans="1:26" s="62" customFormat="1" ht="15.75" hidden="1" customHeight="1" x14ac:dyDescent="0.15">
      <c r="A54" s="63"/>
      <c r="B54" s="63"/>
      <c r="C54" s="79"/>
      <c r="D54" s="79"/>
      <c r="E54" s="79"/>
      <c r="F54" s="79"/>
      <c r="G54" s="79"/>
      <c r="H54" s="79"/>
      <c r="I54" s="97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</row>
    <row r="55" spans="1:26" s="62" customFormat="1" ht="15.75" hidden="1" customHeight="1" x14ac:dyDescent="0.15">
      <c r="A55" s="63"/>
      <c r="B55" s="63"/>
      <c r="C55" s="79"/>
      <c r="D55" s="79"/>
      <c r="E55" s="79"/>
      <c r="F55" s="79"/>
      <c r="G55" s="79"/>
      <c r="H55" s="79"/>
      <c r="I55" s="97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</row>
    <row r="56" spans="1:26" s="62" customFormat="1" ht="15.75" hidden="1" customHeight="1" x14ac:dyDescent="0.15">
      <c r="A56" s="63"/>
      <c r="B56" s="63"/>
      <c r="C56" s="79"/>
      <c r="D56" s="79"/>
      <c r="E56" s="79"/>
      <c r="F56" s="79"/>
      <c r="G56" s="79"/>
      <c r="H56" s="79"/>
      <c r="I56" s="97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</row>
    <row r="57" spans="1:26" s="62" customFormat="1" ht="15.75" hidden="1" customHeight="1" x14ac:dyDescent="0.15">
      <c r="A57" s="63"/>
      <c r="B57" s="63"/>
      <c r="C57" s="79"/>
      <c r="D57" s="79"/>
      <c r="E57" s="79"/>
      <c r="F57" s="79"/>
      <c r="G57" s="79"/>
      <c r="H57" s="79"/>
      <c r="I57" s="97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</row>
    <row r="58" spans="1:26" s="62" customFormat="1" ht="15.75" hidden="1" customHeight="1" x14ac:dyDescent="0.15">
      <c r="A58" s="63"/>
      <c r="B58" s="63"/>
      <c r="C58" s="79"/>
      <c r="D58" s="79"/>
      <c r="E58" s="79"/>
      <c r="F58" s="79"/>
      <c r="G58" s="79"/>
      <c r="H58" s="79"/>
      <c r="I58" s="97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</row>
    <row r="59" spans="1:26" s="62" customFormat="1" ht="20.100000000000001" customHeight="1" x14ac:dyDescent="0.15">
      <c r="A59" s="63"/>
      <c r="B59" s="63"/>
      <c r="C59" s="79"/>
      <c r="D59" s="79"/>
      <c r="E59" s="79"/>
      <c r="F59" s="79"/>
      <c r="G59" s="79"/>
      <c r="H59" s="79"/>
      <c r="I59" s="97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</row>
    <row r="60" spans="1:26" s="62" customFormat="1" ht="20.100000000000001" customHeight="1" x14ac:dyDescent="0.15">
      <c r="A60" s="63"/>
      <c r="B60" s="63"/>
      <c r="C60" s="465" t="s">
        <v>28</v>
      </c>
      <c r="D60" s="466"/>
      <c r="E60" s="466"/>
      <c r="F60" s="466"/>
      <c r="G60" s="466"/>
      <c r="H60" s="467"/>
      <c r="I60" s="98"/>
    </row>
    <row r="61" spans="1:26" s="62" customFormat="1" ht="20.100000000000001" customHeight="1" x14ac:dyDescent="0.15">
      <c r="A61" s="63"/>
      <c r="B61" s="63"/>
      <c r="C61" s="77"/>
      <c r="D61" s="99"/>
      <c r="E61" s="78"/>
      <c r="F61" s="78"/>
      <c r="G61" s="78"/>
      <c r="H61" s="78"/>
      <c r="I61" s="10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1"/>
    </row>
    <row r="62" spans="1:26" s="62" customFormat="1" ht="20.100000000000001" customHeight="1" x14ac:dyDescent="0.15">
      <c r="A62" s="63"/>
      <c r="B62" s="63"/>
      <c r="C62" s="77"/>
      <c r="D62" s="99" t="s">
        <v>42</v>
      </c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82"/>
    </row>
    <row r="63" spans="1:26" s="62" customFormat="1" ht="20.100000000000001" customHeight="1" x14ac:dyDescent="0.15">
      <c r="A63" s="63">
        <f>IF(AND(I63&lt;&gt;"しない", I63&lt;&gt;"する"), 1001, 0)</f>
        <v>1001</v>
      </c>
      <c r="B63" s="63"/>
      <c r="C63" s="77"/>
      <c r="D63" s="84">
        <v>1</v>
      </c>
      <c r="E63" s="79" t="s">
        <v>29</v>
      </c>
      <c r="F63" s="79"/>
      <c r="G63" s="79"/>
      <c r="H63" s="79"/>
      <c r="I63" s="383"/>
      <c r="J63" s="384"/>
      <c r="K63" s="384"/>
      <c r="L63" s="384"/>
      <c r="M63" s="384"/>
      <c r="N63" s="79"/>
      <c r="O63" s="79"/>
      <c r="P63" s="79"/>
      <c r="Q63" s="79"/>
      <c r="R63" s="101"/>
      <c r="S63" s="101"/>
      <c r="T63" s="101"/>
      <c r="U63" s="101"/>
      <c r="V63" s="101"/>
      <c r="W63" s="101"/>
      <c r="X63" s="101"/>
      <c r="Y63" s="101"/>
      <c r="Z63" s="82"/>
    </row>
    <row r="64" spans="1:26" s="62" customFormat="1" ht="20.100000000000001" customHeight="1" x14ac:dyDescent="0.15">
      <c r="A64" s="63"/>
      <c r="B64" s="63"/>
      <c r="C64" s="77"/>
      <c r="D64" s="79"/>
      <c r="E64" s="79"/>
      <c r="F64" s="79"/>
      <c r="G64" s="79"/>
      <c r="H64" s="79"/>
      <c r="I64" s="88" t="s">
        <v>787</v>
      </c>
      <c r="J64" s="222" t="s">
        <v>37</v>
      </c>
      <c r="K64" s="222"/>
      <c r="L64" s="222"/>
      <c r="M64" s="222"/>
      <c r="N64" s="222"/>
      <c r="O64" s="222"/>
      <c r="P64" s="222"/>
      <c r="Q64" s="222"/>
      <c r="R64" s="222"/>
      <c r="S64" s="222"/>
      <c r="T64" s="222"/>
      <c r="U64" s="222"/>
      <c r="V64" s="222"/>
      <c r="W64" s="222"/>
      <c r="X64" s="222"/>
      <c r="Y64" s="222"/>
      <c r="Z64" s="82"/>
    </row>
    <row r="65" spans="1:26" s="62" customFormat="1" ht="15.75" hidden="1" customHeight="1" x14ac:dyDescent="0.15">
      <c r="A65" s="63"/>
      <c r="B65" s="63"/>
      <c r="C65" s="77"/>
      <c r="D65" s="79"/>
      <c r="E65" s="79"/>
      <c r="F65" s="79"/>
      <c r="G65" s="79"/>
      <c r="H65" s="79"/>
      <c r="I65" s="88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82"/>
    </row>
    <row r="66" spans="1:26" s="62" customFormat="1" ht="15.75" hidden="1" customHeight="1" x14ac:dyDescent="0.15">
      <c r="A66" s="63"/>
      <c r="B66" s="63"/>
      <c r="C66" s="77"/>
      <c r="D66" s="79"/>
      <c r="E66" s="79"/>
      <c r="F66" s="79"/>
      <c r="G66" s="79"/>
      <c r="H66" s="79"/>
      <c r="I66" s="88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82"/>
    </row>
    <row r="67" spans="1:26" s="62" customFormat="1" ht="15.75" hidden="1" customHeight="1" x14ac:dyDescent="0.15">
      <c r="A67" s="63"/>
      <c r="B67" s="63"/>
      <c r="C67" s="77"/>
      <c r="D67" s="79"/>
      <c r="E67" s="79"/>
      <c r="F67" s="79"/>
      <c r="G67" s="79"/>
      <c r="H67" s="79"/>
      <c r="I67" s="88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82"/>
    </row>
    <row r="68" spans="1:26" s="62" customFormat="1" ht="15.75" hidden="1" customHeight="1" x14ac:dyDescent="0.15">
      <c r="A68" s="63"/>
      <c r="B68" s="63"/>
      <c r="C68" s="77"/>
      <c r="D68" s="79"/>
      <c r="E68" s="79"/>
      <c r="F68" s="79"/>
      <c r="G68" s="79"/>
      <c r="H68" s="79"/>
      <c r="I68" s="88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82"/>
    </row>
    <row r="69" spans="1:26" s="62" customFormat="1" ht="20.100000000000001" customHeight="1" x14ac:dyDescent="0.15">
      <c r="A69" s="63">
        <f>IF(OR(AND($I63="する",ISBLANK($I69)),AND($I63="しない",NOT(ISBLANK($I69)))), 1001, 0)</f>
        <v>0</v>
      </c>
      <c r="B69" s="63"/>
      <c r="C69" s="83"/>
      <c r="D69" s="84">
        <v>2</v>
      </c>
      <c r="E69" s="62" t="s">
        <v>0</v>
      </c>
      <c r="I69" s="473"/>
      <c r="J69" s="474"/>
      <c r="K69" s="474"/>
      <c r="L69" s="474"/>
      <c r="M69" s="474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82"/>
    </row>
    <row r="70" spans="1:26" s="62" customFormat="1" ht="20.100000000000001" customHeight="1" x14ac:dyDescent="0.15">
      <c r="A70" s="63"/>
      <c r="B70" s="63"/>
      <c r="C70" s="83"/>
      <c r="D70" s="84"/>
      <c r="E70" s="79"/>
      <c r="F70" s="79"/>
      <c r="G70" s="79"/>
      <c r="H70" s="79"/>
      <c r="I70" s="85" t="s">
        <v>787</v>
      </c>
      <c r="J70" s="222" t="s">
        <v>788</v>
      </c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82"/>
    </row>
    <row r="71" spans="1:26" s="62" customFormat="1" ht="20.100000000000001" customHeight="1" x14ac:dyDescent="0.15">
      <c r="A71" s="63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63"/>
      <c r="C71" s="83"/>
      <c r="D71" s="84">
        <v>3</v>
      </c>
      <c r="E71" s="62" t="s">
        <v>1</v>
      </c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  <c r="V71" s="475"/>
      <c r="W71" s="475"/>
      <c r="X71" s="475"/>
      <c r="Y71" s="475"/>
      <c r="Z71" s="82"/>
    </row>
    <row r="72" spans="1:26" s="62" customFormat="1" ht="20.100000000000001" customHeight="1" x14ac:dyDescent="0.15">
      <c r="A72" s="63"/>
      <c r="B72" s="63"/>
      <c r="C72" s="83"/>
      <c r="D72" s="84"/>
      <c r="E72" s="79"/>
      <c r="F72" s="79"/>
      <c r="G72" s="79"/>
      <c r="H72" s="79"/>
      <c r="I72" s="85" t="s">
        <v>787</v>
      </c>
      <c r="J72" s="222" t="s">
        <v>14</v>
      </c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82"/>
    </row>
    <row r="73" spans="1:26" s="62" customFormat="1" ht="20.100000000000001" customHeight="1" x14ac:dyDescent="0.15">
      <c r="A73" s="63">
        <f>IF(OR(AND($I63="する",ISBLANK($I73)),AND($I63="しない",NOT(ISBLANK($I73)))), 1001, 0)</f>
        <v>0</v>
      </c>
      <c r="B73" s="63"/>
      <c r="C73" s="83"/>
      <c r="D73" s="84">
        <v>4</v>
      </c>
      <c r="E73" s="62" t="s">
        <v>2</v>
      </c>
      <c r="I73" s="383"/>
      <c r="J73" s="383"/>
      <c r="K73" s="383"/>
      <c r="L73" s="383"/>
      <c r="M73" s="383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82"/>
    </row>
    <row r="74" spans="1:26" s="62" customFormat="1" ht="30" customHeight="1" x14ac:dyDescent="0.15">
      <c r="A74" s="63"/>
      <c r="B74" s="63"/>
      <c r="C74" s="86"/>
      <c r="D74" s="79"/>
      <c r="E74" s="79"/>
      <c r="F74" s="79"/>
      <c r="G74" s="79"/>
      <c r="H74" s="79"/>
      <c r="I74" s="88" t="s">
        <v>787</v>
      </c>
      <c r="J74" s="463" t="s">
        <v>800</v>
      </c>
      <c r="K74" s="464"/>
      <c r="L74" s="464"/>
      <c r="M74" s="464"/>
      <c r="N74" s="464"/>
      <c r="O74" s="464"/>
      <c r="P74" s="464"/>
      <c r="Q74" s="464"/>
      <c r="R74" s="464"/>
      <c r="S74" s="464"/>
      <c r="T74" s="464"/>
      <c r="U74" s="464"/>
      <c r="V74" s="464"/>
      <c r="W74" s="464"/>
      <c r="X74" s="464"/>
      <c r="Y74" s="464"/>
      <c r="Z74" s="82"/>
    </row>
    <row r="75" spans="1:26" s="62" customFormat="1" ht="20.100000000000001" customHeight="1" x14ac:dyDescent="0.15">
      <c r="A75" s="63">
        <f>IF(OR(AND($I63="する",ISBLANK($I75)),AND($I63="しない",NOT(ISBLANK($I75)))), 1001, 0)</f>
        <v>0</v>
      </c>
      <c r="B75" s="63"/>
      <c r="C75" s="83"/>
      <c r="D75" s="84">
        <v>5</v>
      </c>
      <c r="E75" s="62" t="s">
        <v>3</v>
      </c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82"/>
    </row>
    <row r="76" spans="1:26" s="62" customFormat="1" ht="30" customHeight="1" x14ac:dyDescent="0.15">
      <c r="A76" s="63"/>
      <c r="B76" s="63"/>
      <c r="C76" s="86"/>
      <c r="D76" s="79"/>
      <c r="E76" s="79"/>
      <c r="F76" s="79"/>
      <c r="G76" s="79"/>
      <c r="H76" s="79"/>
      <c r="I76" s="104" t="s">
        <v>787</v>
      </c>
      <c r="J76" s="463" t="s">
        <v>801</v>
      </c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82"/>
    </row>
    <row r="77" spans="1:26" s="62" customFormat="1" ht="20.100000000000001" customHeight="1" x14ac:dyDescent="0.15">
      <c r="A77" s="63">
        <f>IF(OR(AND($I63="する",ISBLANK($I77)),AND($I63="しない",NOT(ISBLANK($I77)))), 1001, 0)</f>
        <v>0</v>
      </c>
      <c r="B77" s="63"/>
      <c r="C77" s="83"/>
      <c r="D77" s="84">
        <v>6</v>
      </c>
      <c r="E77" s="62" t="s">
        <v>793</v>
      </c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82"/>
    </row>
    <row r="78" spans="1:26" s="62" customFormat="1" ht="20.100000000000001" customHeight="1" x14ac:dyDescent="0.15">
      <c r="A78" s="63"/>
      <c r="B78" s="63"/>
      <c r="C78" s="86"/>
      <c r="D78" s="79"/>
      <c r="E78" s="79"/>
      <c r="F78" s="79"/>
      <c r="G78" s="79"/>
      <c r="H78" s="79"/>
      <c r="I78" s="88" t="s">
        <v>787</v>
      </c>
      <c r="J78" s="222" t="s">
        <v>50</v>
      </c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82"/>
    </row>
    <row r="79" spans="1:26" s="62" customFormat="1" ht="20.100000000000001" customHeight="1" x14ac:dyDescent="0.15">
      <c r="A79" s="63">
        <f>IF(OR(AND($I63="する",ISBLANK($I79)),AND($I63="しない",NOT(ISBLANK($I79)))), 1001, 0)</f>
        <v>0</v>
      </c>
      <c r="B79" s="63"/>
      <c r="C79" s="83"/>
      <c r="D79" s="84">
        <v>7</v>
      </c>
      <c r="E79" s="62" t="s">
        <v>794</v>
      </c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82"/>
    </row>
    <row r="80" spans="1:26" s="62" customFormat="1" ht="20.100000000000001" customHeight="1" x14ac:dyDescent="0.15">
      <c r="A80" s="63"/>
      <c r="B80" s="63"/>
      <c r="C80" s="86"/>
      <c r="D80" s="79"/>
      <c r="E80" s="79"/>
      <c r="F80" s="79"/>
      <c r="G80" s="79"/>
      <c r="H80" s="79"/>
      <c r="I80" s="88" t="s">
        <v>787</v>
      </c>
      <c r="J80" s="222" t="s">
        <v>10</v>
      </c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82"/>
    </row>
    <row r="81" spans="1:26" s="62" customFormat="1" ht="20.100000000000001" customHeight="1" x14ac:dyDescent="0.15">
      <c r="A81" s="63">
        <f>IF(OR(AND($I63="する",ISBLANK($I81)),AND($I63="しない",NOT(ISBLANK($I81)))), 1001, 0)</f>
        <v>0</v>
      </c>
      <c r="B81" s="63"/>
      <c r="C81" s="83"/>
      <c r="D81" s="84">
        <v>8</v>
      </c>
      <c r="E81" s="62" t="s">
        <v>795</v>
      </c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82"/>
    </row>
    <row r="82" spans="1:26" s="62" customFormat="1" ht="20.100000000000001" customHeight="1" x14ac:dyDescent="0.15">
      <c r="A82" s="63"/>
      <c r="B82" s="63"/>
      <c r="C82" s="86"/>
      <c r="D82" s="79"/>
      <c r="E82" s="79"/>
      <c r="F82" s="79"/>
      <c r="G82" s="79"/>
      <c r="H82" s="79"/>
      <c r="I82" s="88" t="s">
        <v>787</v>
      </c>
      <c r="J82" s="222" t="s">
        <v>11</v>
      </c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82"/>
    </row>
    <row r="83" spans="1:26" s="62" customFormat="1" ht="20.100000000000001" customHeight="1" x14ac:dyDescent="0.15">
      <c r="A83" s="63">
        <f>IF(OR(AND($I63="する",NOT(AND(I83&lt;&gt;"",ISNUMBER(VALUE(SUBSTITUTE(I83,"-","")))))), AND($I63="しない",NOT(ISBLANK($I83)))), 1001, 0)</f>
        <v>0</v>
      </c>
      <c r="B83" s="63"/>
      <c r="C83" s="83"/>
      <c r="D83" s="84">
        <v>9</v>
      </c>
      <c r="E83" s="62" t="s">
        <v>6</v>
      </c>
      <c r="I83" s="383"/>
      <c r="J83" s="383"/>
      <c r="K83" s="383"/>
      <c r="L83" s="383"/>
      <c r="M83" s="383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82"/>
    </row>
    <row r="84" spans="1:26" s="62" customFormat="1" ht="20.100000000000001" customHeight="1" x14ac:dyDescent="0.15">
      <c r="A84" s="63"/>
      <c r="B84" s="63"/>
      <c r="C84" s="86"/>
      <c r="D84" s="79"/>
      <c r="E84" s="79"/>
      <c r="F84" s="79"/>
      <c r="G84" s="79"/>
      <c r="H84" s="79"/>
      <c r="I84" s="85" t="s">
        <v>787</v>
      </c>
      <c r="J84" s="222" t="s">
        <v>792</v>
      </c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82"/>
    </row>
    <row r="85" spans="1:26" s="62" customFormat="1" ht="20.100000000000001" customHeight="1" x14ac:dyDescent="0.15">
      <c r="A85" s="63">
        <f>IF(OR(AND($I63="する",AND(I85&lt;&gt;"",NOT(ISNUMBER(VALUE(SUBSTITUTE(I85,"-","")))))), AND($I63="しない",NOT(ISBLANK($I85)))), 1001, 0)</f>
        <v>0</v>
      </c>
      <c r="B85" s="63"/>
      <c r="C85" s="83"/>
      <c r="D85" s="84">
        <v>10</v>
      </c>
      <c r="E85" s="62" t="s">
        <v>7</v>
      </c>
      <c r="I85" s="383"/>
      <c r="J85" s="383"/>
      <c r="K85" s="383"/>
      <c r="L85" s="383"/>
      <c r="M85" s="383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82"/>
    </row>
    <row r="86" spans="1:26" s="109" customFormat="1" ht="20.100000000000001" customHeight="1" x14ac:dyDescent="0.15">
      <c r="A86" s="105"/>
      <c r="B86" s="105"/>
      <c r="C86" s="106"/>
      <c r="D86" s="107"/>
      <c r="E86" s="107"/>
      <c r="F86" s="107"/>
      <c r="G86" s="107"/>
      <c r="H86" s="107"/>
      <c r="I86" s="89" t="s">
        <v>787</v>
      </c>
      <c r="J86" s="222" t="s">
        <v>792</v>
      </c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108"/>
    </row>
    <row r="87" spans="1:26" s="62" customFormat="1" ht="20.100000000000001" customHeight="1" x14ac:dyDescent="0.15">
      <c r="A87" s="63">
        <f>IF(AND(I63="しない",NOT(ISBLANK($I87))), 1001, 0)</f>
        <v>0</v>
      </c>
      <c r="B87" s="63"/>
      <c r="C87" s="83"/>
      <c r="D87" s="84">
        <v>11</v>
      </c>
      <c r="E87" s="62" t="s">
        <v>9</v>
      </c>
      <c r="I87" s="383"/>
      <c r="J87" s="383"/>
      <c r="K87" s="383"/>
      <c r="L87" s="383"/>
      <c r="M87" s="383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82"/>
    </row>
    <row r="88" spans="1:26" s="62" customFormat="1" ht="20.100000000000001" customHeight="1" x14ac:dyDescent="0.15">
      <c r="A88" s="63"/>
      <c r="B88" s="63"/>
      <c r="C88" s="86"/>
      <c r="D88" s="79"/>
      <c r="E88" s="79"/>
      <c r="F88" s="79"/>
      <c r="G88" s="79"/>
      <c r="H88" s="79"/>
      <c r="I88" s="88" t="s">
        <v>787</v>
      </c>
      <c r="J88" s="222" t="s">
        <v>49</v>
      </c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82"/>
    </row>
    <row r="89" spans="1:26" s="62" customFormat="1" ht="20.100000000000001" customHeight="1" x14ac:dyDescent="0.15">
      <c r="A89" s="63"/>
      <c r="B89" s="63"/>
      <c r="C89" s="92"/>
      <c r="D89" s="93"/>
      <c r="E89" s="93"/>
      <c r="F89" s="93"/>
      <c r="G89" s="93"/>
      <c r="H89" s="93"/>
      <c r="I89" s="110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5"/>
    </row>
    <row r="90" spans="1:26" s="62" customFormat="1" ht="20.100000000000001" customHeight="1" x14ac:dyDescent="0.15">
      <c r="A90" s="63"/>
      <c r="B90" s="63"/>
      <c r="C90" s="79"/>
      <c r="D90" s="79"/>
      <c r="E90" s="79"/>
      <c r="F90" s="79"/>
      <c r="G90" s="79"/>
      <c r="H90" s="79"/>
      <c r="I90" s="96" t="s">
        <v>787</v>
      </c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79"/>
    </row>
    <row r="91" spans="1:26" s="62" customFormat="1" ht="15" hidden="1" customHeight="1" x14ac:dyDescent="0.15">
      <c r="A91" s="63"/>
      <c r="B91" s="63"/>
      <c r="C91" s="79"/>
      <c r="D91" s="79"/>
      <c r="E91" s="79"/>
      <c r="F91" s="79"/>
      <c r="G91" s="79"/>
      <c r="H91" s="79"/>
      <c r="I91" s="96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s="62" customFormat="1" ht="15" hidden="1" customHeight="1" x14ac:dyDescent="0.15">
      <c r="A92" s="63"/>
      <c r="B92" s="63"/>
      <c r="C92" s="79"/>
      <c r="D92" s="79"/>
      <c r="E92" s="79"/>
      <c r="F92" s="79"/>
      <c r="G92" s="79"/>
      <c r="H92" s="79"/>
      <c r="I92" s="96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79"/>
    </row>
    <row r="93" spans="1:26" s="62" customFormat="1" ht="15" hidden="1" customHeight="1" x14ac:dyDescent="0.15">
      <c r="A93" s="63"/>
      <c r="B93" s="63"/>
      <c r="C93" s="79"/>
      <c r="D93" s="79"/>
      <c r="E93" s="79"/>
      <c r="F93" s="79"/>
      <c r="G93" s="79"/>
      <c r="H93" s="79"/>
      <c r="I93" s="96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s="62" customFormat="1" ht="15" hidden="1" customHeight="1" x14ac:dyDescent="0.15">
      <c r="A94" s="63"/>
      <c r="B94" s="63"/>
      <c r="C94" s="79"/>
      <c r="D94" s="79"/>
      <c r="E94" s="79"/>
      <c r="F94" s="79"/>
      <c r="G94" s="79"/>
      <c r="H94" s="79"/>
      <c r="I94" s="96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s="62" customFormat="1" ht="15" hidden="1" customHeight="1" x14ac:dyDescent="0.15">
      <c r="A95" s="63"/>
      <c r="B95" s="63"/>
      <c r="C95" s="79"/>
      <c r="D95" s="79"/>
      <c r="E95" s="79"/>
      <c r="F95" s="79"/>
      <c r="G95" s="79"/>
      <c r="H95" s="79"/>
      <c r="I95" s="96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79"/>
    </row>
    <row r="96" spans="1:26" s="62" customFormat="1" ht="15" hidden="1" customHeight="1" x14ac:dyDescent="0.15">
      <c r="A96" s="63"/>
      <c r="B96" s="63"/>
      <c r="C96" s="79"/>
      <c r="D96" s="79"/>
      <c r="E96" s="79"/>
      <c r="F96" s="79"/>
      <c r="G96" s="79"/>
      <c r="H96" s="79"/>
      <c r="I96" s="96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s="62" customFormat="1" ht="15" hidden="1" customHeight="1" x14ac:dyDescent="0.15">
      <c r="A97" s="63"/>
      <c r="B97" s="63"/>
      <c r="C97" s="79"/>
      <c r="D97" s="79"/>
      <c r="E97" s="79"/>
      <c r="F97" s="79"/>
      <c r="G97" s="79"/>
      <c r="H97" s="79"/>
      <c r="I97" s="96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s="62" customFormat="1" ht="15" hidden="1" customHeight="1" x14ac:dyDescent="0.15">
      <c r="A98" s="63"/>
      <c r="B98" s="63"/>
      <c r="C98" s="79"/>
      <c r="D98" s="79"/>
      <c r="E98" s="79"/>
      <c r="F98" s="79"/>
      <c r="G98" s="79"/>
      <c r="H98" s="79"/>
      <c r="I98" s="96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79"/>
    </row>
    <row r="99" spans="1:26" s="62" customFormat="1" ht="15" hidden="1" customHeight="1" x14ac:dyDescent="0.15">
      <c r="A99" s="63"/>
      <c r="B99" s="63"/>
      <c r="C99" s="79"/>
      <c r="D99" s="79"/>
      <c r="E99" s="79"/>
      <c r="F99" s="79"/>
      <c r="G99" s="79"/>
      <c r="H99" s="79"/>
      <c r="I99" s="96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s="62" customFormat="1" ht="15" hidden="1" customHeight="1" x14ac:dyDescent="0.15">
      <c r="A100" s="63"/>
      <c r="B100" s="63"/>
      <c r="C100" s="79"/>
      <c r="D100" s="79"/>
      <c r="E100" s="79"/>
      <c r="F100" s="79"/>
      <c r="G100" s="79"/>
      <c r="H100" s="79"/>
      <c r="I100" s="96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s="62" customFormat="1" ht="15" hidden="1" customHeight="1" x14ac:dyDescent="0.15">
      <c r="A101" s="63"/>
      <c r="B101" s="63"/>
      <c r="C101" s="79"/>
      <c r="D101" s="79"/>
      <c r="E101" s="79"/>
      <c r="F101" s="79"/>
      <c r="G101" s="79"/>
      <c r="H101" s="79"/>
      <c r="I101" s="96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s="62" customFormat="1" ht="15" hidden="1" customHeight="1" x14ac:dyDescent="0.15">
      <c r="A102" s="63"/>
      <c r="B102" s="63"/>
      <c r="C102" s="79"/>
      <c r="D102" s="79"/>
      <c r="E102" s="79"/>
      <c r="F102" s="79"/>
      <c r="G102" s="79"/>
      <c r="H102" s="79"/>
      <c r="I102" s="96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79"/>
    </row>
    <row r="103" spans="1:26" s="62" customFormat="1" ht="15" hidden="1" customHeight="1" x14ac:dyDescent="0.15">
      <c r="A103" s="63"/>
      <c r="B103" s="63"/>
      <c r="C103" s="79"/>
      <c r="D103" s="79"/>
      <c r="E103" s="79"/>
      <c r="F103" s="79"/>
      <c r="G103" s="79"/>
      <c r="H103" s="79"/>
      <c r="I103" s="96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s="62" customFormat="1" ht="15" hidden="1" customHeight="1" x14ac:dyDescent="0.15">
      <c r="A104" s="63"/>
      <c r="B104" s="63"/>
      <c r="C104" s="79"/>
      <c r="D104" s="79"/>
      <c r="E104" s="79"/>
      <c r="F104" s="79"/>
      <c r="G104" s="79"/>
      <c r="H104" s="79"/>
      <c r="I104" s="96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s="62" customFormat="1" ht="15" hidden="1" customHeight="1" x14ac:dyDescent="0.15">
      <c r="A105" s="63"/>
      <c r="B105" s="63"/>
      <c r="C105" s="79"/>
      <c r="D105" s="79"/>
      <c r="E105" s="79"/>
      <c r="F105" s="79"/>
      <c r="G105" s="79"/>
      <c r="H105" s="79"/>
      <c r="I105" s="96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79"/>
    </row>
    <row r="106" spans="1:26" s="62" customFormat="1" ht="15" hidden="1" customHeight="1" x14ac:dyDescent="0.15">
      <c r="A106" s="63"/>
      <c r="B106" s="63"/>
      <c r="C106" s="79"/>
      <c r="D106" s="79"/>
      <c r="E106" s="79"/>
      <c r="F106" s="79"/>
      <c r="G106" s="79"/>
      <c r="H106" s="79"/>
      <c r="I106" s="96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79"/>
    </row>
    <row r="107" spans="1:26" s="62" customFormat="1" ht="15" hidden="1" customHeight="1" x14ac:dyDescent="0.15">
      <c r="A107" s="63"/>
      <c r="B107" s="63"/>
      <c r="C107" s="79"/>
      <c r="D107" s="79"/>
      <c r="E107" s="79"/>
      <c r="F107" s="79"/>
      <c r="G107" s="79"/>
      <c r="H107" s="79"/>
      <c r="I107" s="96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79"/>
    </row>
    <row r="108" spans="1:26" s="62" customFormat="1" ht="20.100000000000001" customHeight="1" x14ac:dyDescent="0.15">
      <c r="A108" s="63"/>
      <c r="B108" s="63"/>
      <c r="C108" s="79"/>
      <c r="D108" s="79"/>
      <c r="E108" s="79"/>
      <c r="F108" s="79"/>
      <c r="G108" s="79"/>
      <c r="H108" s="79"/>
      <c r="I108" s="96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s="62" customFormat="1" ht="20.100000000000001" customHeight="1" x14ac:dyDescent="0.15">
      <c r="A109" s="63"/>
      <c r="B109" s="63"/>
      <c r="C109" s="465" t="s">
        <v>30</v>
      </c>
      <c r="D109" s="466"/>
      <c r="E109" s="466"/>
      <c r="F109" s="466"/>
      <c r="G109" s="466"/>
      <c r="H109" s="467"/>
      <c r="I109" s="98"/>
    </row>
    <row r="110" spans="1:26" s="62" customFormat="1" ht="20.100000000000001" customHeight="1" x14ac:dyDescent="0.15">
      <c r="A110" s="63"/>
      <c r="B110" s="63"/>
      <c r="C110" s="111"/>
      <c r="D110" s="112"/>
      <c r="E110" s="112"/>
      <c r="F110" s="112"/>
      <c r="G110" s="112"/>
      <c r="H110" s="112"/>
      <c r="I110" s="113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1"/>
    </row>
    <row r="111" spans="1:26" s="62" customFormat="1" ht="30" customHeight="1" x14ac:dyDescent="0.15">
      <c r="A111" s="63"/>
      <c r="B111" s="63"/>
      <c r="C111" s="111"/>
      <c r="D111" s="468" t="s">
        <v>38</v>
      </c>
      <c r="E111" s="468"/>
      <c r="F111" s="468"/>
      <c r="G111" s="468"/>
      <c r="H111" s="468"/>
      <c r="I111" s="468"/>
      <c r="J111" s="468"/>
      <c r="K111" s="468"/>
      <c r="L111" s="468"/>
      <c r="M111" s="468"/>
      <c r="N111" s="468"/>
      <c r="O111" s="468"/>
      <c r="P111" s="468"/>
      <c r="Q111" s="468"/>
      <c r="R111" s="468"/>
      <c r="S111" s="468"/>
      <c r="T111" s="468"/>
      <c r="U111" s="468"/>
      <c r="V111" s="468"/>
      <c r="W111" s="468"/>
      <c r="X111" s="468"/>
      <c r="Y111" s="468"/>
      <c r="Z111" s="82"/>
    </row>
    <row r="112" spans="1:26" s="62" customFormat="1" ht="20.100000000000001" customHeight="1" x14ac:dyDescent="0.15">
      <c r="A112" s="63"/>
      <c r="B112" s="63"/>
      <c r="C112" s="83"/>
      <c r="D112" s="84">
        <v>1</v>
      </c>
      <c r="E112" s="62" t="s">
        <v>8</v>
      </c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3"/>
      <c r="W112" s="383"/>
      <c r="X112" s="383"/>
      <c r="Y112" s="383"/>
      <c r="Z112" s="82"/>
    </row>
    <row r="113" spans="1:27" s="62" customFormat="1" ht="20.100000000000001" customHeight="1" x14ac:dyDescent="0.15">
      <c r="A113" s="63"/>
      <c r="B113" s="63"/>
      <c r="C113" s="83"/>
      <c r="D113" s="84"/>
      <c r="E113" s="79"/>
      <c r="F113" s="79"/>
      <c r="G113" s="79"/>
      <c r="H113" s="79"/>
      <c r="I113" s="88" t="s">
        <v>787</v>
      </c>
      <c r="J113" s="222" t="s">
        <v>796</v>
      </c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2"/>
      <c r="W113" s="222"/>
      <c r="X113" s="222"/>
      <c r="Y113" s="222"/>
      <c r="Z113" s="82"/>
    </row>
    <row r="114" spans="1:27" s="62" customFormat="1" ht="20.100000000000001" customHeight="1" x14ac:dyDescent="0.15">
      <c r="A114" s="63"/>
      <c r="B114" s="63"/>
      <c r="C114" s="83"/>
      <c r="D114" s="84">
        <v>2</v>
      </c>
      <c r="E114" s="62" t="s">
        <v>16</v>
      </c>
      <c r="I114" s="383"/>
      <c r="J114" s="383"/>
      <c r="K114" s="383"/>
      <c r="L114" s="383"/>
      <c r="M114" s="383"/>
      <c r="N114" s="383"/>
      <c r="O114" s="383"/>
      <c r="P114" s="383"/>
      <c r="Q114" s="383"/>
      <c r="R114" s="383"/>
      <c r="S114" s="383"/>
      <c r="T114" s="383"/>
      <c r="U114" s="383"/>
      <c r="V114" s="383"/>
      <c r="W114" s="383"/>
      <c r="X114" s="383"/>
      <c r="Y114" s="383"/>
      <c r="Z114" s="82"/>
    </row>
    <row r="115" spans="1:27" s="62" customFormat="1" ht="20.100000000000001" customHeight="1" x14ac:dyDescent="0.15">
      <c r="A115" s="63"/>
      <c r="B115" s="63"/>
      <c r="C115" s="83"/>
      <c r="D115" s="84"/>
      <c r="E115" s="79"/>
      <c r="F115" s="79"/>
      <c r="G115" s="79"/>
      <c r="H115" s="79"/>
      <c r="I115" s="88" t="s">
        <v>787</v>
      </c>
      <c r="J115" s="222" t="s">
        <v>10</v>
      </c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82"/>
    </row>
    <row r="116" spans="1:27" s="62" customFormat="1" ht="20.100000000000001" customHeight="1" x14ac:dyDescent="0.15">
      <c r="A116" s="63"/>
      <c r="B116" s="63"/>
      <c r="C116" s="83"/>
      <c r="D116" s="84">
        <v>3</v>
      </c>
      <c r="E116" s="62" t="s">
        <v>17</v>
      </c>
      <c r="I116" s="383"/>
      <c r="J116" s="383"/>
      <c r="K116" s="383"/>
      <c r="L116" s="383"/>
      <c r="M116" s="383"/>
      <c r="N116" s="383"/>
      <c r="O116" s="383"/>
      <c r="P116" s="383"/>
      <c r="Q116" s="383"/>
      <c r="R116" s="383"/>
      <c r="S116" s="383"/>
      <c r="T116" s="383"/>
      <c r="U116" s="383"/>
      <c r="V116" s="383"/>
      <c r="W116" s="383"/>
      <c r="X116" s="383"/>
      <c r="Y116" s="383"/>
      <c r="Z116" s="82"/>
    </row>
    <row r="117" spans="1:27" s="62" customFormat="1" ht="20.100000000000001" customHeight="1" x14ac:dyDescent="0.15">
      <c r="A117" s="63"/>
      <c r="B117" s="63"/>
      <c r="C117" s="83"/>
      <c r="D117" s="84"/>
      <c r="E117" s="79"/>
      <c r="F117" s="79"/>
      <c r="G117" s="79"/>
      <c r="H117" s="79"/>
      <c r="I117" s="88" t="s">
        <v>787</v>
      </c>
      <c r="J117" s="222" t="s">
        <v>11</v>
      </c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82"/>
    </row>
    <row r="118" spans="1:27" s="62" customFormat="1" ht="20.100000000000001" customHeight="1" x14ac:dyDescent="0.15">
      <c r="A118" s="63">
        <f>IF(AND(I118&lt;&gt;"",NOT(ISNUMBER(VALUE(SUBSTITUTE(I118,"-",""))))), 1001, 0)</f>
        <v>0</v>
      </c>
      <c r="B118" s="63"/>
      <c r="C118" s="83"/>
      <c r="D118" s="84">
        <v>4</v>
      </c>
      <c r="E118" s="62" t="s">
        <v>6</v>
      </c>
      <c r="I118" s="383"/>
      <c r="J118" s="383"/>
      <c r="K118" s="383"/>
      <c r="L118" s="383"/>
      <c r="M118" s="383"/>
      <c r="N118" s="114"/>
      <c r="O118" s="114"/>
      <c r="P118" s="90"/>
      <c r="Q118" s="90"/>
      <c r="R118" s="90"/>
      <c r="S118" s="90"/>
      <c r="T118" s="90"/>
      <c r="U118" s="90"/>
      <c r="V118" s="90"/>
      <c r="W118" s="90"/>
      <c r="X118" s="90"/>
      <c r="Y118" s="79"/>
      <c r="Z118" s="82"/>
    </row>
    <row r="119" spans="1:27" s="62" customFormat="1" ht="20.100000000000001" customHeight="1" x14ac:dyDescent="0.15">
      <c r="A119" s="63"/>
      <c r="B119" s="63"/>
      <c r="C119" s="86"/>
      <c r="D119" s="79"/>
      <c r="E119" s="79"/>
      <c r="F119" s="79"/>
      <c r="G119" s="79"/>
      <c r="H119" s="79"/>
      <c r="I119" s="88" t="s">
        <v>787</v>
      </c>
      <c r="J119" s="222" t="s">
        <v>792</v>
      </c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82"/>
    </row>
    <row r="120" spans="1:27" s="62" customFormat="1" ht="20.100000000000001" customHeight="1" x14ac:dyDescent="0.15">
      <c r="A120" s="63">
        <f>IF(AND(I120&lt;&gt;"",NOT(ISNUMBER(VALUE(SUBSTITUTE(I120,"-",""))))), 1001, 0)</f>
        <v>0</v>
      </c>
      <c r="B120" s="63"/>
      <c r="C120" s="83"/>
      <c r="D120" s="84">
        <v>5</v>
      </c>
      <c r="E120" s="62" t="s">
        <v>7</v>
      </c>
      <c r="I120" s="383"/>
      <c r="J120" s="383"/>
      <c r="K120" s="383"/>
      <c r="L120" s="383"/>
      <c r="M120" s="383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82"/>
    </row>
    <row r="121" spans="1:27" s="62" customFormat="1" ht="20.100000000000001" customHeight="1" x14ac:dyDescent="0.15">
      <c r="A121" s="63"/>
      <c r="B121" s="63"/>
      <c r="C121" s="86"/>
      <c r="D121" s="79"/>
      <c r="E121" s="79"/>
      <c r="F121" s="79"/>
      <c r="G121" s="79"/>
      <c r="H121" s="79"/>
      <c r="I121" s="88" t="s">
        <v>787</v>
      </c>
      <c r="J121" s="222" t="s">
        <v>39</v>
      </c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2"/>
      <c r="W121" s="222"/>
      <c r="X121" s="222"/>
      <c r="Y121" s="222"/>
      <c r="Z121" s="82"/>
    </row>
    <row r="122" spans="1:27" s="62" customFormat="1" ht="20.100000000000001" customHeight="1" x14ac:dyDescent="0.15">
      <c r="A122" s="63"/>
      <c r="B122" s="63"/>
      <c r="C122" s="83"/>
      <c r="D122" s="84">
        <v>6</v>
      </c>
      <c r="E122" s="62" t="s">
        <v>9</v>
      </c>
      <c r="I122" s="383"/>
      <c r="J122" s="383"/>
      <c r="K122" s="383"/>
      <c r="L122" s="383"/>
      <c r="M122" s="383"/>
      <c r="N122" s="383"/>
      <c r="O122" s="383"/>
      <c r="P122" s="383"/>
      <c r="Q122" s="383"/>
      <c r="R122" s="383"/>
      <c r="S122" s="383"/>
      <c r="T122" s="383"/>
      <c r="U122" s="383"/>
      <c r="V122" s="383"/>
      <c r="W122" s="383"/>
      <c r="X122" s="383"/>
      <c r="Y122" s="383"/>
      <c r="Z122" s="82"/>
    </row>
    <row r="123" spans="1:27" s="62" customFormat="1" ht="20.100000000000001" customHeight="1" x14ac:dyDescent="0.15">
      <c r="A123" s="63"/>
      <c r="B123" s="63"/>
      <c r="C123" s="86"/>
      <c r="D123" s="79"/>
      <c r="E123" s="79"/>
      <c r="F123" s="79"/>
      <c r="G123" s="79"/>
      <c r="H123" s="79"/>
      <c r="I123" s="88" t="s">
        <v>787</v>
      </c>
      <c r="J123" s="222" t="s">
        <v>49</v>
      </c>
      <c r="K123" s="222"/>
      <c r="L123" s="222"/>
      <c r="M123" s="222"/>
      <c r="N123" s="222"/>
      <c r="O123" s="222"/>
      <c r="P123" s="222"/>
      <c r="Q123" s="222"/>
      <c r="R123" s="222"/>
      <c r="S123" s="222"/>
      <c r="T123" s="222"/>
      <c r="U123" s="222"/>
      <c r="V123" s="222"/>
      <c r="W123" s="222"/>
      <c r="X123" s="222"/>
      <c r="Y123" s="222"/>
      <c r="Z123" s="82"/>
    </row>
    <row r="124" spans="1:27" s="62" customFormat="1" ht="20.100000000000001" customHeight="1" x14ac:dyDescent="0.15">
      <c r="A124" s="63"/>
      <c r="B124" s="63"/>
      <c r="C124" s="92"/>
      <c r="D124" s="93"/>
      <c r="E124" s="93"/>
      <c r="F124" s="93"/>
      <c r="G124" s="93"/>
      <c r="H124" s="93"/>
      <c r="I124" s="110" t="s">
        <v>797</v>
      </c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5"/>
    </row>
    <row r="125" spans="1:27" s="62" customFormat="1" ht="20.100000000000001" customHeight="1" x14ac:dyDescent="0.15">
      <c r="A125" s="115"/>
      <c r="B125" s="63"/>
      <c r="C125" s="79"/>
      <c r="D125" s="79"/>
      <c r="E125" s="79"/>
      <c r="F125" s="79"/>
      <c r="G125" s="79"/>
      <c r="H125" s="79"/>
      <c r="I125" s="97"/>
      <c r="J125" s="11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</row>
    <row r="126" spans="1:27" s="62" customFormat="1" ht="15.75" hidden="1" customHeight="1" x14ac:dyDescent="0.15">
      <c r="A126" s="115"/>
      <c r="B126" s="63"/>
      <c r="C126" s="79"/>
      <c r="D126" s="79"/>
      <c r="E126" s="79"/>
      <c r="F126" s="79"/>
      <c r="G126" s="79"/>
      <c r="H126" s="79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</row>
    <row r="127" spans="1:27" s="62" customFormat="1" ht="15.75" hidden="1" customHeight="1" x14ac:dyDescent="0.15">
      <c r="A127" s="115"/>
      <c r="B127" s="63"/>
      <c r="C127" s="79"/>
      <c r="D127" s="79"/>
      <c r="E127" s="79"/>
      <c r="F127" s="79"/>
      <c r="G127" s="79"/>
      <c r="H127" s="79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</row>
    <row r="128" spans="1:27" s="62" customFormat="1" ht="15.75" hidden="1" customHeight="1" x14ac:dyDescent="0.15">
      <c r="A128" s="115"/>
      <c r="B128" s="63"/>
      <c r="C128" s="79"/>
      <c r="D128" s="79"/>
      <c r="E128" s="79"/>
      <c r="F128" s="79"/>
      <c r="G128" s="79"/>
      <c r="H128" s="79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</row>
    <row r="129" spans="1:27" s="62" customFormat="1" ht="15.75" hidden="1" customHeight="1" x14ac:dyDescent="0.15">
      <c r="A129" s="115"/>
      <c r="B129" s="63"/>
      <c r="C129" s="79"/>
      <c r="D129" s="79"/>
      <c r="E129" s="79"/>
      <c r="F129" s="79"/>
      <c r="G129" s="79"/>
      <c r="H129" s="79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</row>
    <row r="130" spans="1:27" s="62" customFormat="1" ht="15.75" hidden="1" customHeight="1" x14ac:dyDescent="0.15">
      <c r="A130" s="115"/>
      <c r="B130" s="63"/>
      <c r="C130" s="79"/>
      <c r="D130" s="79"/>
      <c r="E130" s="79"/>
      <c r="F130" s="79"/>
      <c r="G130" s="79"/>
      <c r="H130" s="79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</row>
    <row r="131" spans="1:27" s="62" customFormat="1" ht="15.75" hidden="1" customHeight="1" x14ac:dyDescent="0.15">
      <c r="A131" s="115"/>
      <c r="B131" s="63"/>
      <c r="C131" s="79"/>
      <c r="D131" s="79"/>
      <c r="E131" s="79"/>
      <c r="F131" s="79"/>
      <c r="G131" s="79"/>
      <c r="H131" s="79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</row>
    <row r="132" spans="1:27" s="62" customFormat="1" ht="15.75" hidden="1" customHeight="1" x14ac:dyDescent="0.15">
      <c r="A132" s="115"/>
      <c r="B132" s="63"/>
      <c r="C132" s="79"/>
      <c r="D132" s="79"/>
      <c r="E132" s="79"/>
      <c r="F132" s="79"/>
      <c r="G132" s="79"/>
      <c r="H132" s="79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</row>
    <row r="133" spans="1:27" s="62" customFormat="1" ht="15.75" hidden="1" customHeight="1" x14ac:dyDescent="0.15">
      <c r="A133" s="115"/>
      <c r="B133" s="63"/>
      <c r="C133" s="79"/>
      <c r="D133" s="79"/>
      <c r="E133" s="79"/>
      <c r="F133" s="79"/>
      <c r="G133" s="79"/>
      <c r="H133" s="79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</row>
    <row r="134" spans="1:27" s="62" customFormat="1" ht="15.75" hidden="1" customHeight="1" x14ac:dyDescent="0.15">
      <c r="A134" s="115"/>
      <c r="B134" s="63"/>
      <c r="C134" s="79"/>
      <c r="D134" s="79"/>
      <c r="E134" s="79"/>
      <c r="F134" s="79"/>
      <c r="G134" s="79"/>
      <c r="H134" s="79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</row>
    <row r="135" spans="1:27" s="62" customFormat="1" ht="15.75" hidden="1" customHeight="1" x14ac:dyDescent="0.15">
      <c r="A135" s="115"/>
      <c r="B135" s="63"/>
      <c r="C135" s="79"/>
      <c r="D135" s="79"/>
      <c r="E135" s="79"/>
      <c r="F135" s="79"/>
      <c r="G135" s="79"/>
      <c r="H135" s="79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</row>
    <row r="136" spans="1:27" s="62" customFormat="1" ht="15.75" hidden="1" customHeight="1" x14ac:dyDescent="0.15">
      <c r="A136" s="115"/>
      <c r="B136" s="63"/>
      <c r="C136" s="79"/>
      <c r="D136" s="79"/>
      <c r="E136" s="79"/>
      <c r="F136" s="79"/>
      <c r="G136" s="79"/>
      <c r="H136" s="79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</row>
    <row r="137" spans="1:27" s="62" customFormat="1" ht="15.75" hidden="1" customHeight="1" x14ac:dyDescent="0.15">
      <c r="A137" s="115"/>
      <c r="B137" s="63"/>
      <c r="C137" s="79"/>
      <c r="D137" s="79"/>
      <c r="E137" s="79"/>
      <c r="F137" s="79"/>
      <c r="G137" s="79"/>
      <c r="H137" s="79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</row>
    <row r="138" spans="1:27" s="62" customFormat="1" ht="15.75" hidden="1" customHeight="1" x14ac:dyDescent="0.15">
      <c r="A138" s="115"/>
      <c r="B138" s="63"/>
      <c r="C138" s="79"/>
      <c r="D138" s="79"/>
      <c r="E138" s="79"/>
      <c r="F138" s="79"/>
      <c r="G138" s="79"/>
      <c r="H138" s="79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</row>
    <row r="139" spans="1:27" s="62" customFormat="1" ht="15.75" hidden="1" customHeight="1" x14ac:dyDescent="0.15">
      <c r="A139" s="115"/>
      <c r="B139" s="63"/>
      <c r="C139" s="79"/>
      <c r="D139" s="79"/>
      <c r="E139" s="79"/>
      <c r="F139" s="79"/>
      <c r="G139" s="79"/>
      <c r="H139" s="79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</row>
    <row r="140" spans="1:27" s="62" customFormat="1" ht="15.75" hidden="1" customHeight="1" x14ac:dyDescent="0.15">
      <c r="A140" s="115"/>
      <c r="B140" s="63"/>
      <c r="C140" s="79"/>
      <c r="D140" s="79"/>
      <c r="E140" s="79"/>
      <c r="F140" s="79"/>
      <c r="G140" s="79"/>
      <c r="H140" s="79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</row>
    <row r="141" spans="1:27" s="62" customFormat="1" ht="15.75" hidden="1" customHeight="1" x14ac:dyDescent="0.15">
      <c r="A141" s="115"/>
      <c r="B141" s="63"/>
      <c r="C141" s="79"/>
      <c r="D141" s="79"/>
      <c r="E141" s="79"/>
      <c r="F141" s="79"/>
      <c r="G141" s="79"/>
      <c r="H141" s="79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</row>
    <row r="142" spans="1:27" s="62" customFormat="1" ht="15.75" hidden="1" customHeight="1" x14ac:dyDescent="0.15">
      <c r="A142" s="115"/>
      <c r="B142" s="63"/>
      <c r="C142" s="79"/>
      <c r="D142" s="79"/>
      <c r="E142" s="79"/>
      <c r="F142" s="79"/>
      <c r="G142" s="79"/>
      <c r="H142" s="79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</row>
    <row r="143" spans="1:27" s="62" customFormat="1" ht="15.75" hidden="1" customHeight="1" x14ac:dyDescent="0.15">
      <c r="A143" s="115"/>
      <c r="B143" s="63"/>
      <c r="C143" s="79"/>
      <c r="D143" s="79"/>
      <c r="E143" s="79"/>
      <c r="F143" s="79"/>
      <c r="G143" s="79"/>
      <c r="H143" s="79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</row>
    <row r="144" spans="1:27" s="62" customFormat="1" ht="15.75" hidden="1" customHeight="1" x14ac:dyDescent="0.15">
      <c r="A144" s="115"/>
      <c r="B144" s="63"/>
      <c r="C144" s="79"/>
      <c r="D144" s="79"/>
      <c r="E144" s="79"/>
      <c r="F144" s="79"/>
      <c r="G144" s="79"/>
      <c r="H144" s="79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</row>
    <row r="145" spans="1:27" s="62" customFormat="1" ht="20.100000000000001" customHeight="1" x14ac:dyDescent="0.15">
      <c r="A145" s="115"/>
      <c r="B145" s="63"/>
      <c r="C145" s="79"/>
      <c r="D145" s="79"/>
      <c r="E145" s="79"/>
      <c r="F145" s="79"/>
      <c r="G145" s="79"/>
      <c r="H145" s="79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</row>
    <row r="146" spans="1:27" s="62" customFormat="1" ht="20.100000000000001" customHeight="1" x14ac:dyDescent="0.15">
      <c r="A146" s="63"/>
      <c r="B146" s="63"/>
      <c r="C146" s="465" t="s">
        <v>798</v>
      </c>
      <c r="D146" s="466"/>
      <c r="E146" s="466"/>
      <c r="F146" s="466"/>
      <c r="G146" s="466"/>
      <c r="H146" s="467"/>
      <c r="I146" s="98"/>
    </row>
    <row r="147" spans="1:27" s="62" customFormat="1" ht="20.100000000000001" customHeight="1" x14ac:dyDescent="0.15">
      <c r="A147" s="63"/>
      <c r="B147" s="63"/>
      <c r="C147" s="77"/>
      <c r="D147" s="78"/>
      <c r="E147" s="78"/>
      <c r="F147" s="78"/>
      <c r="G147" s="78"/>
      <c r="H147" s="78"/>
      <c r="I147" s="113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1"/>
    </row>
    <row r="148" spans="1:27" s="62" customFormat="1" ht="20.100000000000001" customHeight="1" x14ac:dyDescent="0.15">
      <c r="A148" s="63"/>
      <c r="B148" s="63"/>
      <c r="C148" s="77"/>
      <c r="D148" s="117" t="s">
        <v>799</v>
      </c>
      <c r="E148" s="78"/>
      <c r="F148" s="78"/>
      <c r="G148" s="78"/>
      <c r="H148" s="78"/>
      <c r="I148" s="90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82"/>
    </row>
    <row r="149" spans="1:27" s="62" customFormat="1" ht="20.100000000000001" customHeight="1" x14ac:dyDescent="0.15">
      <c r="A149" s="63">
        <f>IF(AND(I149&lt;&gt;"しない", I149&lt;&gt;"する"), 1001, 0)</f>
        <v>0</v>
      </c>
      <c r="B149" s="63"/>
      <c r="C149" s="83"/>
      <c r="D149" s="84">
        <v>1</v>
      </c>
      <c r="E149" s="79" t="s">
        <v>40</v>
      </c>
      <c r="F149" s="79"/>
      <c r="G149" s="79"/>
      <c r="H149" s="79"/>
      <c r="I149" s="383" t="s">
        <v>41</v>
      </c>
      <c r="J149" s="384"/>
      <c r="K149" s="384"/>
      <c r="L149" s="384"/>
      <c r="M149" s="384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82"/>
    </row>
    <row r="150" spans="1:27" s="62" customFormat="1" ht="20.100000000000001" customHeight="1" x14ac:dyDescent="0.15">
      <c r="A150" s="63"/>
      <c r="B150" s="63"/>
      <c r="C150" s="86"/>
      <c r="D150" s="79"/>
      <c r="E150" s="79"/>
      <c r="F150" s="79"/>
      <c r="G150" s="79"/>
      <c r="H150" s="79"/>
      <c r="I150" s="88" t="s">
        <v>787</v>
      </c>
      <c r="J150" s="222" t="s">
        <v>37</v>
      </c>
      <c r="K150" s="222"/>
      <c r="L150" s="222"/>
      <c r="M150" s="222"/>
      <c r="N150" s="222"/>
      <c r="O150" s="222"/>
      <c r="P150" s="222"/>
      <c r="Q150" s="222"/>
      <c r="R150" s="222"/>
      <c r="S150" s="222"/>
      <c r="T150" s="222"/>
      <c r="U150" s="222"/>
      <c r="V150" s="222"/>
      <c r="W150" s="222"/>
      <c r="X150" s="222"/>
      <c r="Y150" s="222"/>
      <c r="Z150" s="82"/>
    </row>
    <row r="151" spans="1:27" s="62" customFormat="1" ht="20.100000000000001" customHeight="1" x14ac:dyDescent="0.15">
      <c r="A151" s="63">
        <f>IF(AND($I149="する",ISBLANK($I151)), 1001, 0)</f>
        <v>0</v>
      </c>
      <c r="B151" s="63"/>
      <c r="C151" s="83"/>
      <c r="D151" s="84">
        <v>2</v>
      </c>
      <c r="E151" s="62" t="s">
        <v>0</v>
      </c>
      <c r="I151" s="473"/>
      <c r="J151" s="474"/>
      <c r="K151" s="474"/>
      <c r="L151" s="474"/>
      <c r="M151" s="474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82"/>
    </row>
    <row r="152" spans="1:27" s="62" customFormat="1" ht="20.100000000000001" customHeight="1" x14ac:dyDescent="0.15">
      <c r="A152" s="63"/>
      <c r="B152" s="63"/>
      <c r="C152" s="83"/>
      <c r="D152" s="84"/>
      <c r="E152" s="79"/>
      <c r="F152" s="79"/>
      <c r="G152" s="79"/>
      <c r="H152" s="79"/>
      <c r="I152" s="88" t="s">
        <v>787</v>
      </c>
      <c r="J152" s="222" t="s">
        <v>788</v>
      </c>
      <c r="K152" s="222"/>
      <c r="L152" s="222"/>
      <c r="M152" s="222"/>
      <c r="N152" s="222"/>
      <c r="O152" s="222"/>
      <c r="P152" s="222"/>
      <c r="Q152" s="222"/>
      <c r="R152" s="222"/>
      <c r="S152" s="222"/>
      <c r="T152" s="222"/>
      <c r="U152" s="222"/>
      <c r="V152" s="222"/>
      <c r="W152" s="222"/>
      <c r="X152" s="222"/>
      <c r="Y152" s="222"/>
      <c r="Z152" s="82"/>
    </row>
    <row r="153" spans="1:27" s="62" customFormat="1" ht="20.100000000000001" customHeight="1" x14ac:dyDescent="0.15">
      <c r="A153" s="63">
        <f>IF(AND($I149="する",ISBLANK($I153)), 1001, 0)</f>
        <v>0</v>
      </c>
      <c r="B153" s="63"/>
      <c r="C153" s="83"/>
      <c r="D153" s="84">
        <v>3</v>
      </c>
      <c r="E153" s="62" t="s">
        <v>1</v>
      </c>
      <c r="I153" s="475"/>
      <c r="J153" s="475"/>
      <c r="K153" s="475"/>
      <c r="L153" s="475"/>
      <c r="M153" s="475"/>
      <c r="N153" s="475"/>
      <c r="O153" s="475"/>
      <c r="P153" s="475"/>
      <c r="Q153" s="475"/>
      <c r="R153" s="475"/>
      <c r="S153" s="475"/>
      <c r="T153" s="475"/>
      <c r="U153" s="475"/>
      <c r="V153" s="475"/>
      <c r="W153" s="475"/>
      <c r="X153" s="475"/>
      <c r="Y153" s="475"/>
      <c r="Z153" s="82"/>
    </row>
    <row r="154" spans="1:27" s="62" customFormat="1" ht="20.100000000000001" customHeight="1" x14ac:dyDescent="0.15">
      <c r="A154" s="63"/>
      <c r="B154" s="63"/>
      <c r="C154" s="83"/>
      <c r="D154" s="84"/>
      <c r="E154" s="79"/>
      <c r="F154" s="79"/>
      <c r="G154" s="79"/>
      <c r="H154" s="79"/>
      <c r="I154" s="88" t="s">
        <v>787</v>
      </c>
      <c r="J154" s="222" t="s">
        <v>14</v>
      </c>
      <c r="K154" s="222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22"/>
      <c r="W154" s="222"/>
      <c r="X154" s="222"/>
      <c r="Y154" s="222"/>
      <c r="Z154" s="82"/>
    </row>
    <row r="155" spans="1:27" s="62" customFormat="1" ht="20.100000000000001" customHeight="1" x14ac:dyDescent="0.15">
      <c r="A155" s="63"/>
      <c r="B155" s="63"/>
      <c r="C155" s="83"/>
      <c r="D155" s="84">
        <v>4</v>
      </c>
      <c r="E155" s="62" t="s">
        <v>32</v>
      </c>
      <c r="I155" s="383"/>
      <c r="J155" s="383"/>
      <c r="K155" s="383"/>
      <c r="L155" s="383"/>
      <c r="M155" s="383"/>
      <c r="N155" s="383"/>
      <c r="O155" s="383"/>
      <c r="P155" s="383"/>
      <c r="Q155" s="383"/>
      <c r="R155" s="383"/>
      <c r="S155" s="383"/>
      <c r="T155" s="383"/>
      <c r="U155" s="383"/>
      <c r="V155" s="383"/>
      <c r="W155" s="383"/>
      <c r="X155" s="383"/>
      <c r="Y155" s="383"/>
      <c r="Z155" s="82"/>
    </row>
    <row r="156" spans="1:27" s="62" customFormat="1" ht="20.100000000000001" customHeight="1" x14ac:dyDescent="0.15">
      <c r="A156" s="63"/>
      <c r="B156" s="63"/>
      <c r="C156" s="83"/>
      <c r="D156" s="84"/>
      <c r="E156" s="79"/>
      <c r="F156" s="79"/>
      <c r="G156" s="79"/>
      <c r="H156" s="79"/>
      <c r="I156" s="88" t="s">
        <v>787</v>
      </c>
      <c r="J156" s="222" t="s">
        <v>10</v>
      </c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2"/>
      <c r="W156" s="222"/>
      <c r="X156" s="222"/>
      <c r="Y156" s="222"/>
      <c r="Z156" s="82"/>
    </row>
    <row r="157" spans="1:27" s="62" customFormat="1" ht="20.100000000000001" customHeight="1" x14ac:dyDescent="0.15">
      <c r="A157" s="63">
        <f>IF(AND($I149="する",ISBLANK($I157)), 1001, 0)</f>
        <v>0</v>
      </c>
      <c r="B157" s="63"/>
      <c r="C157" s="83"/>
      <c r="D157" s="84">
        <v>5</v>
      </c>
      <c r="E157" s="62" t="s">
        <v>33</v>
      </c>
      <c r="I157" s="383"/>
      <c r="J157" s="383"/>
      <c r="K157" s="383"/>
      <c r="L157" s="383"/>
      <c r="M157" s="383"/>
      <c r="N157" s="383"/>
      <c r="O157" s="383"/>
      <c r="P157" s="383"/>
      <c r="Q157" s="383"/>
      <c r="R157" s="383"/>
      <c r="S157" s="383"/>
      <c r="T157" s="383"/>
      <c r="U157" s="383"/>
      <c r="V157" s="383"/>
      <c r="W157" s="383"/>
      <c r="X157" s="383"/>
      <c r="Y157" s="383"/>
      <c r="Z157" s="82"/>
    </row>
    <row r="158" spans="1:27" s="62" customFormat="1" ht="20.100000000000001" customHeight="1" x14ac:dyDescent="0.15">
      <c r="A158" s="63"/>
      <c r="B158" s="63"/>
      <c r="C158" s="86"/>
      <c r="D158" s="79"/>
      <c r="E158" s="79"/>
      <c r="F158" s="79"/>
      <c r="G158" s="79"/>
      <c r="H158" s="79"/>
      <c r="I158" s="88" t="s">
        <v>787</v>
      </c>
      <c r="J158" s="222" t="s">
        <v>11</v>
      </c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2"/>
      <c r="W158" s="222"/>
      <c r="X158" s="222"/>
      <c r="Y158" s="222"/>
      <c r="Z158" s="82"/>
    </row>
    <row r="159" spans="1:27" s="62" customFormat="1" ht="20.100000000000001" customHeight="1" x14ac:dyDescent="0.15">
      <c r="A159" s="63">
        <f>IF(AND($I149="する",NOT(AND(I159&lt;&gt;"",ISNUMBER(VALUE(SUBSTITUTE(I159,"-","")))))), 1001, 0)</f>
        <v>0</v>
      </c>
      <c r="B159" s="63"/>
      <c r="C159" s="83"/>
      <c r="D159" s="84">
        <v>6</v>
      </c>
      <c r="E159" s="62" t="s">
        <v>6</v>
      </c>
      <c r="I159" s="383"/>
      <c r="J159" s="383"/>
      <c r="K159" s="383"/>
      <c r="L159" s="383"/>
      <c r="M159" s="383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82"/>
    </row>
    <row r="160" spans="1:27" s="62" customFormat="1" ht="20.100000000000001" customHeight="1" x14ac:dyDescent="0.15">
      <c r="A160" s="63"/>
      <c r="B160" s="63"/>
      <c r="C160" s="86"/>
      <c r="D160" s="79"/>
      <c r="E160" s="79"/>
      <c r="F160" s="79"/>
      <c r="G160" s="79"/>
      <c r="H160" s="79"/>
      <c r="I160" s="88" t="s">
        <v>787</v>
      </c>
      <c r="J160" s="222" t="s">
        <v>792</v>
      </c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82"/>
    </row>
    <row r="161" spans="1:27" s="62" customFormat="1" ht="20.100000000000001" customHeight="1" x14ac:dyDescent="0.15">
      <c r="A161" s="63">
        <f>IF(AND($I149="する",AND(I161&lt;&gt;"",NOT(ISNUMBER(VALUE(SUBSTITUTE(I161,"-","")))))), 1001, 0)</f>
        <v>0</v>
      </c>
      <c r="B161" s="63"/>
      <c r="C161" s="83"/>
      <c r="D161" s="84">
        <v>7</v>
      </c>
      <c r="E161" s="62" t="s">
        <v>7</v>
      </c>
      <c r="I161" s="383"/>
      <c r="J161" s="383"/>
      <c r="K161" s="383"/>
      <c r="L161" s="383"/>
      <c r="M161" s="383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82"/>
    </row>
    <row r="162" spans="1:27" s="62" customFormat="1" ht="20.100000000000001" customHeight="1" x14ac:dyDescent="0.15">
      <c r="A162" s="63"/>
      <c r="B162" s="63"/>
      <c r="C162" s="86"/>
      <c r="D162" s="79"/>
      <c r="E162" s="79"/>
      <c r="F162" s="79"/>
      <c r="G162" s="79"/>
      <c r="H162" s="79"/>
      <c r="I162" s="88" t="s">
        <v>787</v>
      </c>
      <c r="J162" s="222" t="s">
        <v>39</v>
      </c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22"/>
      <c r="Z162" s="82"/>
    </row>
    <row r="163" spans="1:27" s="62" customFormat="1" ht="20.100000000000001" customHeight="1" x14ac:dyDescent="0.15">
      <c r="A163" s="63"/>
      <c r="B163" s="63"/>
      <c r="C163" s="92"/>
      <c r="D163" s="93"/>
      <c r="E163" s="93"/>
      <c r="F163" s="93"/>
      <c r="G163" s="93"/>
      <c r="H163" s="93"/>
      <c r="I163" s="110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5"/>
    </row>
    <row r="164" spans="1:27" s="62" customFormat="1" ht="20.100000000000001" customHeight="1" x14ac:dyDescent="0.15">
      <c r="A164" s="63"/>
      <c r="B164" s="63"/>
      <c r="C164" s="79"/>
      <c r="D164" s="79"/>
      <c r="E164" s="79"/>
      <c r="F164" s="79"/>
      <c r="G164" s="79"/>
      <c r="H164" s="79"/>
      <c r="I164" s="96" t="s">
        <v>787</v>
      </c>
      <c r="J164" s="118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79"/>
    </row>
    <row r="165" spans="1:27" ht="20.100000000000001" customHeight="1" x14ac:dyDescent="0.15">
      <c r="A165" s="10"/>
      <c r="B165" s="1"/>
      <c r="C165" s="57"/>
      <c r="D165" s="57"/>
      <c r="E165" s="57"/>
      <c r="F165" s="57"/>
      <c r="G165" s="57"/>
      <c r="H165" s="57"/>
      <c r="I165" s="24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7" ht="20.100000000000001" customHeight="1" x14ac:dyDescent="0.15">
      <c r="A166" s="10"/>
      <c r="B166" s="1"/>
      <c r="C166" s="282" t="s">
        <v>31</v>
      </c>
      <c r="D166" s="283"/>
      <c r="E166" s="283"/>
      <c r="F166" s="283"/>
      <c r="G166" s="283"/>
      <c r="H166" s="284"/>
    </row>
    <row r="167" spans="1:27" ht="20.100000000000001" customHeight="1" x14ac:dyDescent="0.15">
      <c r="A167" s="10"/>
      <c r="B167" s="1"/>
      <c r="C167" s="12"/>
      <c r="D167" s="34"/>
      <c r="E167" s="34"/>
      <c r="F167" s="34"/>
      <c r="G167" s="34"/>
      <c r="H167" s="34"/>
      <c r="I167" s="27"/>
      <c r="J167" s="13"/>
      <c r="K167" s="13"/>
      <c r="L167" s="13"/>
      <c r="M167" s="13"/>
      <c r="N167" s="13"/>
      <c r="O167" s="13"/>
      <c r="P167" s="27"/>
      <c r="Q167" s="13"/>
      <c r="R167" s="13"/>
      <c r="S167" s="27"/>
      <c r="T167" s="13"/>
      <c r="U167" s="13"/>
      <c r="V167" s="13"/>
      <c r="W167" s="28"/>
      <c r="X167" s="13"/>
      <c r="Y167" s="13"/>
      <c r="Z167" s="14"/>
    </row>
    <row r="168" spans="1:27" ht="15.75" hidden="1" customHeight="1" x14ac:dyDescent="0.15">
      <c r="A168" s="10"/>
      <c r="B168" s="1"/>
      <c r="C168" s="12"/>
      <c r="D168" s="34"/>
      <c r="E168" s="34"/>
      <c r="F168" s="34"/>
      <c r="G168" s="34"/>
      <c r="H168" s="34"/>
      <c r="I168" s="36"/>
      <c r="J168" s="57"/>
      <c r="K168" s="57"/>
      <c r="L168" s="57"/>
      <c r="M168" s="57"/>
      <c r="N168" s="57"/>
      <c r="O168" s="57"/>
      <c r="P168" s="36"/>
      <c r="Q168" s="57"/>
      <c r="R168" s="57"/>
      <c r="S168" s="36"/>
      <c r="T168" s="57"/>
      <c r="U168" s="57"/>
      <c r="V168" s="57"/>
      <c r="W168" s="37"/>
      <c r="X168" s="57"/>
      <c r="Y168" s="57"/>
      <c r="Z168" s="17"/>
    </row>
    <row r="169" spans="1:27" s="62" customFormat="1" ht="20.100000000000001" customHeight="1" x14ac:dyDescent="0.15">
      <c r="A169" s="115">
        <f>IF(ISBLANK(I169),1001,0)</f>
        <v>1001</v>
      </c>
      <c r="B169" s="63"/>
      <c r="C169" s="83"/>
      <c r="D169" s="84">
        <v>1</v>
      </c>
      <c r="E169" s="119" t="s">
        <v>53</v>
      </c>
      <c r="F169" s="119"/>
      <c r="G169" s="119"/>
      <c r="H169" s="119"/>
      <c r="I169" s="368"/>
      <c r="J169" s="368"/>
      <c r="K169" s="368"/>
      <c r="L169" s="368"/>
      <c r="M169" s="368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1"/>
      <c r="AA169" s="122"/>
    </row>
    <row r="170" spans="1:27" s="62" customFormat="1" ht="20.100000000000001" customHeight="1" x14ac:dyDescent="0.15">
      <c r="A170" s="115"/>
      <c r="B170" s="63"/>
      <c r="C170" s="83"/>
      <c r="D170" s="84"/>
      <c r="E170" s="123"/>
      <c r="F170" s="123"/>
      <c r="G170" s="123"/>
      <c r="H170" s="123"/>
      <c r="I170" s="124"/>
      <c r="J170" s="42" t="s">
        <v>55</v>
      </c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6"/>
      <c r="AA170" s="122"/>
    </row>
    <row r="171" spans="1:27" s="62" customFormat="1" ht="20.100000000000001" customHeight="1" x14ac:dyDescent="0.15">
      <c r="A171" s="115">
        <f>IF(ISBLANK(I171),1001,0)</f>
        <v>1001</v>
      </c>
      <c r="B171" s="63"/>
      <c r="C171" s="83"/>
      <c r="D171" s="84">
        <v>2</v>
      </c>
      <c r="E171" s="119" t="s">
        <v>56</v>
      </c>
      <c r="F171" s="119"/>
      <c r="G171" s="119"/>
      <c r="H171" s="119"/>
      <c r="I171" s="368"/>
      <c r="J171" s="368"/>
      <c r="K171" s="368"/>
      <c r="L171" s="368"/>
      <c r="M171" s="368"/>
      <c r="N171" s="125"/>
      <c r="O171" s="125"/>
      <c r="P171" s="125"/>
      <c r="Q171" s="120"/>
      <c r="R171" s="120"/>
      <c r="S171" s="120"/>
      <c r="T171" s="120"/>
      <c r="U171" s="120"/>
      <c r="V171" s="120"/>
      <c r="W171" s="120"/>
      <c r="X171" s="120"/>
      <c r="Y171" s="120"/>
      <c r="Z171" s="121"/>
      <c r="AA171" s="122"/>
    </row>
    <row r="172" spans="1:27" s="62" customFormat="1" ht="20.100000000000001" customHeight="1" x14ac:dyDescent="0.15">
      <c r="A172" s="115"/>
      <c r="B172" s="63"/>
      <c r="C172" s="83"/>
      <c r="D172" s="84"/>
      <c r="E172" s="123"/>
      <c r="F172" s="123"/>
      <c r="G172" s="123"/>
      <c r="H172" s="123"/>
      <c r="I172" s="124"/>
      <c r="J172" s="42" t="s">
        <v>55</v>
      </c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6"/>
      <c r="AA172" s="122"/>
    </row>
    <row r="173" spans="1:27" s="62" customFormat="1" ht="20.100000000000001" customHeight="1" x14ac:dyDescent="0.15">
      <c r="A173" s="115">
        <f>IF(ISBLANK(I173),1001,0)</f>
        <v>1001</v>
      </c>
      <c r="B173" s="63"/>
      <c r="C173" s="83"/>
      <c r="D173" s="84">
        <v>3</v>
      </c>
      <c r="E173" s="119" t="s">
        <v>57</v>
      </c>
      <c r="F173" s="119"/>
      <c r="G173" s="119"/>
      <c r="H173" s="119"/>
      <c r="I173" s="368"/>
      <c r="J173" s="368"/>
      <c r="K173" s="368"/>
      <c r="L173" s="368"/>
      <c r="M173" s="368"/>
      <c r="N173" s="368"/>
      <c r="O173" s="368"/>
      <c r="P173" s="368"/>
      <c r="Q173" s="368"/>
      <c r="R173" s="368"/>
      <c r="S173" s="368"/>
      <c r="T173" s="368"/>
      <c r="U173" s="368"/>
      <c r="V173" s="368"/>
      <c r="W173" s="368"/>
      <c r="X173" s="368"/>
      <c r="Y173" s="368"/>
      <c r="Z173" s="121"/>
      <c r="AA173" s="122"/>
    </row>
    <row r="174" spans="1:27" s="62" customFormat="1" ht="20.100000000000001" customHeight="1" x14ac:dyDescent="0.15">
      <c r="A174" s="115"/>
      <c r="B174" s="63"/>
      <c r="C174" s="83"/>
      <c r="D174" s="84"/>
      <c r="E174" s="123"/>
      <c r="F174" s="123"/>
      <c r="G174" s="123"/>
      <c r="H174" s="123"/>
      <c r="I174" s="124"/>
      <c r="J174" s="42" t="s">
        <v>55</v>
      </c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6"/>
      <c r="AA174" s="122"/>
    </row>
    <row r="175" spans="1:27" s="62" customFormat="1" ht="20.100000000000001" customHeight="1" x14ac:dyDescent="0.15">
      <c r="A175" s="115"/>
      <c r="B175" s="63"/>
      <c r="C175" s="83"/>
      <c r="D175" s="84">
        <v>4</v>
      </c>
      <c r="E175" s="119" t="s">
        <v>54</v>
      </c>
      <c r="F175" s="119"/>
      <c r="G175" s="119"/>
      <c r="H175" s="119"/>
      <c r="I175" s="476"/>
      <c r="J175" s="368"/>
      <c r="K175" s="368"/>
      <c r="L175" s="368"/>
      <c r="M175" s="368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1"/>
      <c r="AA175" s="122"/>
    </row>
    <row r="176" spans="1:27" s="62" customFormat="1" ht="20.100000000000001" customHeight="1" x14ac:dyDescent="0.15">
      <c r="A176" s="115"/>
      <c r="B176" s="63"/>
      <c r="C176" s="83"/>
      <c r="D176" s="84"/>
      <c r="E176" s="123"/>
      <c r="F176" s="123"/>
      <c r="G176" s="123"/>
      <c r="H176" s="123"/>
      <c r="I176" s="124"/>
      <c r="J176" s="42" t="str">
        <f>日付例&amp;" 年月日を入力してください。"</f>
        <v>例)2022/4/1、R4/4/1 年月日を入力してください。</v>
      </c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6"/>
      <c r="AA176" s="122"/>
    </row>
    <row r="177" spans="1:27" ht="20.100000000000001" customHeight="1" x14ac:dyDescent="0.15">
      <c r="A177" s="10"/>
      <c r="B177" s="1"/>
      <c r="C177" s="18"/>
      <c r="D177" s="15">
        <v>5</v>
      </c>
      <c r="E177" s="39" t="s">
        <v>58</v>
      </c>
      <c r="F177" s="39"/>
      <c r="G177" s="39"/>
      <c r="H177" s="39"/>
      <c r="I177" s="314"/>
      <c r="J177" s="315"/>
      <c r="K177" s="315"/>
      <c r="L177" s="315"/>
      <c r="M177" s="315"/>
      <c r="N177" s="40" t="s">
        <v>51</v>
      </c>
      <c r="O177" s="40"/>
      <c r="P177" s="40"/>
      <c r="Q177" s="40"/>
      <c r="R177" s="40"/>
      <c r="S177" s="40"/>
      <c r="T177" s="307"/>
      <c r="U177" s="307"/>
      <c r="V177" s="308"/>
      <c r="W177" s="307"/>
      <c r="X177" s="307"/>
      <c r="Y177" s="307"/>
      <c r="Z177" s="17"/>
    </row>
    <row r="178" spans="1:27" ht="20.100000000000001" customHeight="1" x14ac:dyDescent="0.15">
      <c r="A178" s="10"/>
      <c r="B178" s="1"/>
      <c r="C178" s="18"/>
      <c r="D178" s="15"/>
      <c r="E178" s="226"/>
      <c r="F178" s="226"/>
      <c r="G178" s="226"/>
      <c r="H178" s="226"/>
      <c r="I178" s="19"/>
      <c r="J178" s="56"/>
      <c r="K178" s="56"/>
      <c r="L178" s="56"/>
      <c r="M178" s="56"/>
      <c r="N178" s="56"/>
      <c r="O178" s="40"/>
      <c r="P178" s="40"/>
      <c r="Q178" s="40"/>
      <c r="R178" s="56"/>
      <c r="S178" s="56"/>
      <c r="T178" s="56"/>
      <c r="U178" s="56"/>
      <c r="V178" s="56"/>
      <c r="W178" s="56"/>
      <c r="X178" s="56"/>
      <c r="Y178" s="56"/>
      <c r="Z178" s="17"/>
    </row>
    <row r="179" spans="1:27" s="62" customFormat="1" ht="20.100000000000001" customHeight="1" x14ac:dyDescent="0.15">
      <c r="A179" s="63"/>
      <c r="B179" s="63"/>
      <c r="C179" s="77"/>
      <c r="D179" s="84">
        <f>D177+1</f>
        <v>6</v>
      </c>
      <c r="E179" s="90" t="s">
        <v>60</v>
      </c>
      <c r="F179" s="78"/>
      <c r="G179" s="78"/>
      <c r="H179" s="78"/>
      <c r="I179" s="314"/>
      <c r="J179" s="315"/>
      <c r="K179" s="315"/>
      <c r="L179" s="315"/>
      <c r="M179" s="315"/>
      <c r="N179" s="79" t="s">
        <v>59</v>
      </c>
      <c r="O179" s="40"/>
      <c r="P179" s="40"/>
      <c r="Q179" s="40"/>
      <c r="R179" s="79"/>
      <c r="S179" s="79"/>
      <c r="T179" s="79"/>
      <c r="U179" s="79"/>
      <c r="V179" s="127"/>
      <c r="W179" s="79"/>
      <c r="X179" s="79"/>
      <c r="Y179" s="79"/>
      <c r="Z179" s="82"/>
      <c r="AA179" s="122"/>
    </row>
    <row r="180" spans="1:27" s="62" customFormat="1" ht="20.100000000000001" customHeight="1" x14ac:dyDescent="0.15">
      <c r="A180" s="63"/>
      <c r="B180" s="63"/>
      <c r="C180" s="77"/>
      <c r="D180" s="84"/>
      <c r="E180" s="90"/>
      <c r="F180" s="78"/>
      <c r="G180" s="78"/>
      <c r="H180" s="78"/>
      <c r="I180" s="128"/>
      <c r="J180" s="128"/>
      <c r="K180" s="128"/>
      <c r="L180" s="128"/>
      <c r="M180" s="128"/>
      <c r="N180" s="129"/>
      <c r="O180" s="40"/>
      <c r="P180" s="40"/>
      <c r="Q180" s="40"/>
      <c r="R180" s="128"/>
      <c r="S180" s="128"/>
      <c r="T180" s="128"/>
      <c r="U180" s="128"/>
      <c r="V180" s="129"/>
      <c r="W180" s="128"/>
      <c r="X180" s="128"/>
      <c r="Y180" s="128"/>
      <c r="Z180" s="130"/>
      <c r="AA180" s="131"/>
    </row>
    <row r="181" spans="1:27" s="62" customFormat="1" ht="20.100000000000001" customHeight="1" x14ac:dyDescent="0.15">
      <c r="A181" s="63"/>
      <c r="B181" s="63"/>
      <c r="C181" s="77"/>
      <c r="D181" s="84">
        <f>D179+1</f>
        <v>7</v>
      </c>
      <c r="E181" s="90" t="s">
        <v>61</v>
      </c>
      <c r="F181" s="78"/>
      <c r="G181" s="78"/>
      <c r="H181" s="78"/>
      <c r="I181" s="314"/>
      <c r="J181" s="315"/>
      <c r="K181" s="315"/>
      <c r="L181" s="315"/>
      <c r="M181" s="315"/>
      <c r="N181" s="79" t="s">
        <v>59</v>
      </c>
      <c r="O181" s="40"/>
      <c r="P181" s="40"/>
      <c r="Q181" s="40"/>
      <c r="R181" s="79"/>
      <c r="S181" s="79"/>
      <c r="T181" s="79"/>
      <c r="U181" s="79"/>
      <c r="V181" s="127"/>
      <c r="W181" s="79"/>
      <c r="X181" s="79"/>
      <c r="Y181" s="79"/>
      <c r="Z181" s="82"/>
      <c r="AA181" s="122"/>
    </row>
    <row r="182" spans="1:27" s="62" customFormat="1" ht="20.100000000000001" customHeight="1" x14ac:dyDescent="0.15">
      <c r="A182" s="63"/>
      <c r="B182" s="63"/>
      <c r="C182" s="77"/>
      <c r="D182" s="84"/>
      <c r="E182" s="90"/>
      <c r="F182" s="78"/>
      <c r="G182" s="78"/>
      <c r="H182" s="78"/>
      <c r="I182" s="128"/>
      <c r="J182" s="128"/>
      <c r="K182" s="128"/>
      <c r="L182" s="128"/>
      <c r="M182" s="128"/>
      <c r="N182" s="129"/>
      <c r="O182" s="40"/>
      <c r="P182" s="40"/>
      <c r="Q182" s="40"/>
      <c r="R182" s="128"/>
      <c r="S182" s="128"/>
      <c r="T182" s="128"/>
      <c r="U182" s="128"/>
      <c r="V182" s="129"/>
      <c r="W182" s="128"/>
      <c r="X182" s="128"/>
      <c r="Y182" s="128"/>
      <c r="Z182" s="130"/>
      <c r="AA182" s="131"/>
    </row>
    <row r="183" spans="1:27" s="62" customFormat="1" ht="20.100000000000001" customHeight="1" x14ac:dyDescent="0.15">
      <c r="A183" s="63"/>
      <c r="B183" s="63"/>
      <c r="C183" s="83"/>
      <c r="D183" s="84">
        <v>8</v>
      </c>
      <c r="E183" s="132" t="s">
        <v>62</v>
      </c>
      <c r="F183" s="132"/>
      <c r="G183" s="132"/>
      <c r="H183" s="132"/>
      <c r="I183" s="314"/>
      <c r="J183" s="315"/>
      <c r="K183" s="315"/>
      <c r="L183" s="315"/>
      <c r="M183" s="315"/>
      <c r="N183" s="79" t="s">
        <v>59</v>
      </c>
      <c r="O183" s="40"/>
      <c r="P183" s="40"/>
      <c r="Q183" s="40"/>
      <c r="Z183" s="133"/>
      <c r="AA183" s="134"/>
    </row>
    <row r="184" spans="1:27" s="62" customFormat="1" ht="19.5" customHeight="1" x14ac:dyDescent="0.15">
      <c r="A184" s="63"/>
      <c r="B184" s="63"/>
      <c r="C184" s="77"/>
      <c r="D184" s="84"/>
      <c r="E184" s="90"/>
      <c r="F184" s="78"/>
      <c r="G184" s="78"/>
      <c r="H184" s="78"/>
      <c r="I184" s="128"/>
      <c r="J184" s="128"/>
      <c r="K184" s="128"/>
      <c r="L184" s="128"/>
      <c r="M184" s="128"/>
      <c r="N184" s="129"/>
      <c r="O184" s="40"/>
      <c r="P184" s="40"/>
      <c r="Q184" s="40"/>
      <c r="R184" s="128"/>
      <c r="S184" s="128"/>
      <c r="T184" s="128"/>
      <c r="U184" s="128"/>
      <c r="V184" s="129"/>
      <c r="W184" s="128"/>
      <c r="X184" s="128"/>
      <c r="Y184" s="128"/>
      <c r="Z184" s="130"/>
      <c r="AA184" s="131"/>
    </row>
    <row r="185" spans="1:27" s="62" customFormat="1" ht="20.100000000000001" customHeight="1" x14ac:dyDescent="0.15">
      <c r="A185" s="63"/>
      <c r="B185" s="63"/>
      <c r="C185" s="83"/>
      <c r="D185" s="84">
        <v>9</v>
      </c>
      <c r="E185" s="132" t="s">
        <v>63</v>
      </c>
      <c r="F185" s="132"/>
      <c r="G185" s="132"/>
      <c r="H185" s="132"/>
      <c r="I185" s="314"/>
      <c r="J185" s="315"/>
      <c r="K185" s="315"/>
      <c r="L185" s="315"/>
      <c r="M185" s="315"/>
      <c r="N185" s="79" t="s">
        <v>59</v>
      </c>
      <c r="O185" s="40"/>
      <c r="P185" s="40"/>
      <c r="Q185" s="40"/>
      <c r="Z185" s="133"/>
      <c r="AA185" s="134"/>
    </row>
    <row r="186" spans="1:27" s="62" customFormat="1" ht="19.5" customHeight="1" x14ac:dyDescent="0.15">
      <c r="A186" s="63"/>
      <c r="B186" s="63"/>
      <c r="C186" s="77"/>
      <c r="D186" s="84"/>
      <c r="E186" s="90"/>
      <c r="F186" s="78"/>
      <c r="G186" s="78"/>
      <c r="H186" s="78"/>
      <c r="I186" s="128"/>
      <c r="J186" s="128"/>
      <c r="K186" s="128"/>
      <c r="L186" s="128"/>
      <c r="M186" s="128"/>
      <c r="N186" s="129"/>
      <c r="O186" s="40"/>
      <c r="P186" s="40"/>
      <c r="Q186" s="40"/>
      <c r="R186" s="128"/>
      <c r="S186" s="128"/>
      <c r="T186" s="128"/>
      <c r="U186" s="128"/>
      <c r="V186" s="129"/>
      <c r="W186" s="128"/>
      <c r="X186" s="128"/>
      <c r="Y186" s="128"/>
      <c r="Z186" s="130"/>
      <c r="AA186" s="131"/>
    </row>
    <row r="187" spans="1:27" s="62" customFormat="1" ht="20.100000000000001" customHeight="1" x14ac:dyDescent="0.15">
      <c r="A187" s="63"/>
      <c r="B187" s="63"/>
      <c r="C187" s="83"/>
      <c r="D187" s="84">
        <v>10</v>
      </c>
      <c r="E187" s="132" t="s">
        <v>64</v>
      </c>
      <c r="F187" s="132"/>
      <c r="G187" s="132"/>
      <c r="H187" s="132"/>
      <c r="I187" s="314"/>
      <c r="J187" s="315"/>
      <c r="K187" s="315"/>
      <c r="L187" s="315"/>
      <c r="M187" s="315"/>
      <c r="N187" s="79" t="s">
        <v>59</v>
      </c>
      <c r="O187" s="40"/>
      <c r="P187" s="40"/>
      <c r="Q187" s="40"/>
      <c r="Z187" s="133"/>
      <c r="AA187" s="134"/>
    </row>
    <row r="188" spans="1:27" s="62" customFormat="1" ht="19.5" customHeight="1" x14ac:dyDescent="0.15">
      <c r="A188" s="63"/>
      <c r="B188" s="63"/>
      <c r="C188" s="77"/>
      <c r="D188" s="84"/>
      <c r="E188" s="90"/>
      <c r="F188" s="78"/>
      <c r="G188" s="78"/>
      <c r="H188" s="78"/>
      <c r="I188" s="123"/>
      <c r="J188" s="123"/>
      <c r="K188" s="123"/>
      <c r="L188" s="123"/>
      <c r="M188" s="123"/>
      <c r="N188" s="129"/>
      <c r="O188" s="40"/>
      <c r="P188" s="40"/>
      <c r="Q188" s="40"/>
      <c r="R188" s="128"/>
      <c r="S188" s="128"/>
      <c r="T188" s="128"/>
      <c r="U188" s="128"/>
      <c r="V188" s="129"/>
      <c r="W188" s="128"/>
      <c r="X188" s="128"/>
      <c r="Y188" s="128"/>
      <c r="Z188" s="130"/>
      <c r="AA188" s="131"/>
    </row>
    <row r="189" spans="1:27" s="62" customFormat="1" ht="20.100000000000001" customHeight="1" x14ac:dyDescent="0.15">
      <c r="A189" s="63"/>
      <c r="B189" s="63"/>
      <c r="C189" s="83"/>
      <c r="D189" s="84">
        <v>11</v>
      </c>
      <c r="E189" s="132" t="s">
        <v>65</v>
      </c>
      <c r="F189" s="132"/>
      <c r="G189" s="132"/>
      <c r="H189" s="132"/>
      <c r="I189" s="314"/>
      <c r="J189" s="315"/>
      <c r="K189" s="315"/>
      <c r="L189" s="315"/>
      <c r="M189" s="315"/>
      <c r="N189" s="79" t="s">
        <v>59</v>
      </c>
      <c r="O189" s="40"/>
      <c r="P189" s="40"/>
      <c r="Q189" s="40"/>
      <c r="Z189" s="133"/>
      <c r="AA189" s="134"/>
    </row>
    <row r="190" spans="1:27" s="62" customFormat="1" ht="19.5" customHeight="1" x14ac:dyDescent="0.15">
      <c r="A190" s="63"/>
      <c r="B190" s="63"/>
      <c r="C190" s="77"/>
      <c r="D190" s="84"/>
      <c r="E190" s="90"/>
      <c r="F190" s="78"/>
      <c r="G190" s="78"/>
      <c r="H190" s="78"/>
      <c r="I190" s="128"/>
      <c r="J190" s="128"/>
      <c r="K190" s="128"/>
      <c r="L190" s="128"/>
      <c r="M190" s="128"/>
      <c r="N190" s="128"/>
      <c r="O190" s="128"/>
      <c r="P190" s="128"/>
      <c r="Q190" s="129"/>
      <c r="R190" s="128"/>
      <c r="S190" s="128"/>
      <c r="T190" s="128"/>
      <c r="U190" s="128"/>
      <c r="V190" s="129"/>
      <c r="W190" s="128"/>
      <c r="X190" s="128"/>
      <c r="Y190" s="128"/>
      <c r="Z190" s="130"/>
      <c r="AA190" s="131"/>
    </row>
    <row r="191" spans="1:27" s="62" customFormat="1" ht="20.100000000000001" customHeight="1" x14ac:dyDescent="0.15">
      <c r="A191" s="63"/>
      <c r="B191" s="63"/>
      <c r="C191" s="83"/>
      <c r="D191" s="135">
        <v>12</v>
      </c>
      <c r="E191" s="79" t="s">
        <v>18</v>
      </c>
      <c r="F191" s="79"/>
      <c r="S191" s="136"/>
      <c r="T191" s="137"/>
      <c r="U191" s="137"/>
      <c r="V191" s="137"/>
      <c r="W191" s="137"/>
      <c r="X191" s="137"/>
      <c r="Y191" s="137"/>
      <c r="Z191" s="82"/>
    </row>
    <row r="192" spans="1:27" s="62" customFormat="1" ht="57" customHeight="1" x14ac:dyDescent="0.15">
      <c r="A192" s="63"/>
      <c r="B192" s="63"/>
      <c r="C192" s="83"/>
      <c r="D192" s="84"/>
      <c r="E192" s="318" t="s">
        <v>43</v>
      </c>
      <c r="F192" s="318"/>
      <c r="G192" s="318"/>
      <c r="H192" s="318"/>
      <c r="I192" s="318"/>
      <c r="J192" s="318"/>
      <c r="K192" s="318"/>
      <c r="L192" s="318"/>
      <c r="M192" s="318"/>
      <c r="N192" s="318"/>
      <c r="O192" s="318"/>
      <c r="P192" s="318"/>
      <c r="Q192" s="318"/>
      <c r="R192" s="318"/>
      <c r="S192" s="318"/>
      <c r="T192" s="318"/>
      <c r="U192" s="318"/>
      <c r="V192" s="318"/>
      <c r="W192" s="318"/>
      <c r="X192" s="318"/>
      <c r="Y192" s="318"/>
      <c r="Z192" s="82"/>
    </row>
    <row r="193" spans="1:27" s="62" customFormat="1" ht="20.100000000000001" customHeight="1" x14ac:dyDescent="0.15">
      <c r="A193" s="63">
        <f>IF(COUNTIF($K194:$K197,"○")&lt;&gt;1, 1001, 0)</f>
        <v>1001</v>
      </c>
      <c r="B193" s="204"/>
      <c r="C193" s="83"/>
      <c r="D193" s="84"/>
      <c r="E193" s="330" t="s">
        <v>20</v>
      </c>
      <c r="F193" s="331"/>
      <c r="G193" s="331"/>
      <c r="H193" s="331"/>
      <c r="I193" s="331"/>
      <c r="J193" s="332"/>
      <c r="K193" s="138" t="s">
        <v>44</v>
      </c>
      <c r="L193" s="311" t="s">
        <v>21</v>
      </c>
      <c r="M193" s="312"/>
      <c r="N193" s="312"/>
      <c r="O193" s="313"/>
      <c r="P193" s="316" t="s">
        <v>22</v>
      </c>
      <c r="Q193" s="316"/>
      <c r="R193" s="317"/>
      <c r="U193" s="103"/>
      <c r="V193" s="103"/>
      <c r="W193" s="103"/>
      <c r="X193" s="103"/>
      <c r="Y193" s="103"/>
      <c r="Z193" s="82"/>
    </row>
    <row r="194" spans="1:27" s="62" customFormat="1" ht="20.100000000000001" customHeight="1" x14ac:dyDescent="0.15">
      <c r="A194" s="63"/>
      <c r="B194" s="63"/>
      <c r="C194" s="83"/>
      <c r="D194" s="139"/>
      <c r="E194" s="339" t="s">
        <v>45</v>
      </c>
      <c r="F194" s="340"/>
      <c r="G194" s="340"/>
      <c r="H194" s="340"/>
      <c r="I194" s="340"/>
      <c r="J194" s="341"/>
      <c r="K194" s="60"/>
      <c r="L194" s="376"/>
      <c r="M194" s="377"/>
      <c r="N194" s="377"/>
      <c r="O194" s="378"/>
      <c r="P194" s="373"/>
      <c r="Q194" s="374"/>
      <c r="R194" s="375"/>
      <c r="U194" s="103"/>
      <c r="V194" s="103"/>
      <c r="W194" s="103"/>
      <c r="X194" s="103"/>
      <c r="Y194" s="103"/>
      <c r="Z194" s="82"/>
    </row>
    <row r="195" spans="1:27" s="62" customFormat="1" ht="20.100000000000001" customHeight="1" x14ac:dyDescent="0.15">
      <c r="A195" s="63">
        <f>IF(AND($K195="○",ISBLANK($L195)), 1001, 0)</f>
        <v>0</v>
      </c>
      <c r="B195" s="63"/>
      <c r="C195" s="83"/>
      <c r="D195" s="139"/>
      <c r="E195" s="342" t="s">
        <v>46</v>
      </c>
      <c r="F195" s="343"/>
      <c r="G195" s="343"/>
      <c r="H195" s="343"/>
      <c r="I195" s="343"/>
      <c r="J195" s="344"/>
      <c r="K195" s="225"/>
      <c r="L195" s="345"/>
      <c r="M195" s="346"/>
      <c r="N195" s="346"/>
      <c r="O195" s="347"/>
      <c r="P195" s="348"/>
      <c r="Q195" s="348"/>
      <c r="R195" s="349"/>
      <c r="U195" s="140"/>
      <c r="V195" s="140"/>
      <c r="W195" s="140"/>
      <c r="X195" s="140"/>
      <c r="Y195" s="140"/>
      <c r="Z195" s="82"/>
    </row>
    <row r="196" spans="1:27" s="62" customFormat="1" ht="20.100000000000001" customHeight="1" x14ac:dyDescent="0.15">
      <c r="A196" s="63">
        <f>IF(AND($K196="○",ISBLANK($L196)), 1001, 0)</f>
        <v>0</v>
      </c>
      <c r="B196" s="63"/>
      <c r="C196" s="83"/>
      <c r="D196" s="139"/>
      <c r="E196" s="342" t="s">
        <v>47</v>
      </c>
      <c r="F196" s="343"/>
      <c r="G196" s="343"/>
      <c r="H196" s="343"/>
      <c r="I196" s="343"/>
      <c r="J196" s="344"/>
      <c r="K196" s="61"/>
      <c r="L196" s="345"/>
      <c r="M196" s="346"/>
      <c r="N196" s="346"/>
      <c r="O196" s="347"/>
      <c r="P196" s="329">
        <v>100</v>
      </c>
      <c r="Q196" s="329"/>
      <c r="R196" s="133" t="s">
        <v>23</v>
      </c>
      <c r="U196" s="140"/>
      <c r="V196" s="140"/>
      <c r="W196" s="140"/>
      <c r="X196" s="140"/>
      <c r="Y196" s="140"/>
      <c r="Z196" s="82"/>
    </row>
    <row r="197" spans="1:27" s="62" customFormat="1" ht="20.100000000000001" customHeight="1" x14ac:dyDescent="0.15">
      <c r="A197" s="63">
        <f>IF(AND(K$197="○",OR(ISBLANK($L197),ISBLANK($P197))),1001, 0)</f>
        <v>0</v>
      </c>
      <c r="B197" s="63"/>
      <c r="C197" s="83"/>
      <c r="D197" s="139"/>
      <c r="E197" s="350" t="s">
        <v>48</v>
      </c>
      <c r="F197" s="351"/>
      <c r="G197" s="351"/>
      <c r="H197" s="351"/>
      <c r="I197" s="351"/>
      <c r="J197" s="352"/>
      <c r="K197" s="356"/>
      <c r="L197" s="345"/>
      <c r="M197" s="346"/>
      <c r="N197" s="346"/>
      <c r="O197" s="347"/>
      <c r="P197" s="309"/>
      <c r="Q197" s="310"/>
      <c r="R197" s="141" t="s">
        <v>23</v>
      </c>
      <c r="U197" s="140"/>
      <c r="V197" s="140"/>
      <c r="W197" s="140"/>
      <c r="X197" s="140"/>
      <c r="Y197" s="140"/>
      <c r="Z197" s="82"/>
    </row>
    <row r="198" spans="1:27" s="62" customFormat="1" ht="20.100000000000001" customHeight="1" x14ac:dyDescent="0.15">
      <c r="A198" s="63"/>
      <c r="B198" s="63"/>
      <c r="C198" s="83"/>
      <c r="D198" s="139"/>
      <c r="E198" s="353"/>
      <c r="F198" s="354"/>
      <c r="G198" s="354"/>
      <c r="H198" s="354"/>
      <c r="I198" s="354"/>
      <c r="J198" s="355"/>
      <c r="K198" s="357"/>
      <c r="L198" s="358"/>
      <c r="M198" s="359"/>
      <c r="N198" s="359"/>
      <c r="O198" s="360"/>
      <c r="P198" s="361"/>
      <c r="Q198" s="362"/>
      <c r="R198" s="142" t="s">
        <v>23</v>
      </c>
      <c r="U198" s="140"/>
      <c r="V198" s="140"/>
      <c r="W198" s="140"/>
      <c r="X198" s="140"/>
      <c r="Y198" s="140"/>
      <c r="Z198" s="82"/>
    </row>
    <row r="199" spans="1:27" s="62" customFormat="1" ht="20.100000000000001" customHeight="1" x14ac:dyDescent="0.15">
      <c r="A199" s="63"/>
      <c r="B199" s="63"/>
      <c r="C199" s="83"/>
      <c r="D199" s="143"/>
      <c r="E199" s="144"/>
      <c r="F199" s="144"/>
      <c r="G199" s="144"/>
      <c r="H199" s="144"/>
      <c r="I199" s="144"/>
      <c r="J199" s="144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82"/>
    </row>
    <row r="200" spans="1:27" ht="20.100000000000001" customHeight="1" x14ac:dyDescent="0.15">
      <c r="A200" s="10"/>
      <c r="B200" s="1"/>
      <c r="C200" s="18"/>
      <c r="D200" s="15">
        <v>13</v>
      </c>
      <c r="E200" s="39" t="s">
        <v>66</v>
      </c>
      <c r="F200" s="39"/>
      <c r="G200" s="39"/>
      <c r="H200" s="39"/>
      <c r="I200" s="368"/>
      <c r="J200" s="369"/>
      <c r="K200" s="369"/>
      <c r="L200" s="369"/>
      <c r="M200" s="369"/>
      <c r="N200" s="369"/>
      <c r="O200" s="369"/>
      <c r="P200" s="369"/>
      <c r="Q200" s="369"/>
      <c r="R200" s="369"/>
      <c r="S200" s="369"/>
      <c r="T200" s="369"/>
      <c r="U200" s="369"/>
      <c r="V200" s="369"/>
      <c r="W200" s="369"/>
      <c r="X200" s="369"/>
      <c r="Y200" s="369"/>
      <c r="Z200" s="17"/>
    </row>
    <row r="201" spans="1:27" ht="20.100000000000001" customHeight="1" x14ac:dyDescent="0.15">
      <c r="A201" s="10"/>
      <c r="B201" s="1"/>
      <c r="C201" s="18"/>
      <c r="D201" s="15"/>
      <c r="E201" s="39"/>
      <c r="F201" s="39"/>
      <c r="G201" s="39"/>
      <c r="H201" s="39"/>
      <c r="I201" s="205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17"/>
    </row>
    <row r="202" spans="1:27" ht="20.100000000000001" customHeight="1" x14ac:dyDescent="0.15">
      <c r="A202" s="10">
        <f>IF(ISBLANK($I202), 1001, 0)</f>
        <v>1001</v>
      </c>
      <c r="B202" s="1"/>
      <c r="C202" s="18"/>
      <c r="D202" s="84">
        <v>14</v>
      </c>
      <c r="E202" s="62" t="s">
        <v>819</v>
      </c>
      <c r="F202" s="62"/>
      <c r="G202" s="62"/>
      <c r="H202" s="62"/>
      <c r="I202" s="383"/>
      <c r="J202" s="384"/>
      <c r="K202" s="384"/>
      <c r="L202" s="384"/>
      <c r="M202" s="384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17"/>
    </row>
    <row r="203" spans="1:27" ht="20.100000000000001" customHeight="1" x14ac:dyDescent="0.15">
      <c r="A203" s="10"/>
      <c r="B203" s="1"/>
      <c r="C203" s="18"/>
      <c r="D203" s="79"/>
      <c r="E203" s="102" t="s">
        <v>820</v>
      </c>
      <c r="F203" s="79"/>
      <c r="G203" s="79"/>
      <c r="H203" s="79"/>
      <c r="I203" s="207"/>
      <c r="J203" s="222" t="s">
        <v>823</v>
      </c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17"/>
    </row>
    <row r="204" spans="1:27" ht="20.100000000000001" customHeight="1" x14ac:dyDescent="0.15">
      <c r="A204" s="10">
        <f>IF(AND($I202="登録有",OR(TRIM($I204)="", AND(NOT(ISBLANK($I204)),OR(LEN(I204)&lt;&gt;LENB(I204),UPPER(LEFT(I204,1))&lt;&gt;"T",LEN(I204)&lt;&gt;14,NOT(ISNUMBER(VALUE(RIGHT(I204,LEN(I204)-1)))))))), 1001, 0)</f>
        <v>0</v>
      </c>
      <c r="B204" s="1"/>
      <c r="C204" s="18"/>
      <c r="D204" s="84">
        <v>15</v>
      </c>
      <c r="E204" s="62" t="s">
        <v>819</v>
      </c>
      <c r="F204" s="62"/>
      <c r="G204" s="62"/>
      <c r="H204" s="62"/>
      <c r="I204" s="383"/>
      <c r="J204" s="384"/>
      <c r="K204" s="384"/>
      <c r="L204" s="384"/>
      <c r="M204" s="384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17"/>
    </row>
    <row r="205" spans="1:27" ht="30" customHeight="1" x14ac:dyDescent="0.15">
      <c r="A205" s="10"/>
      <c r="B205" s="1"/>
      <c r="C205" s="18"/>
      <c r="D205" s="79"/>
      <c r="E205" s="208" t="s">
        <v>821</v>
      </c>
      <c r="F205" s="79"/>
      <c r="G205" s="79"/>
      <c r="H205" s="79"/>
      <c r="I205" s="207"/>
      <c r="J205" s="385" t="s">
        <v>822</v>
      </c>
      <c r="K205" s="385"/>
      <c r="L205" s="385"/>
      <c r="M205" s="385"/>
      <c r="N205" s="385"/>
      <c r="O205" s="385"/>
      <c r="P205" s="385"/>
      <c r="Q205" s="385"/>
      <c r="R205" s="385"/>
      <c r="S205" s="385"/>
      <c r="T205" s="385"/>
      <c r="U205" s="385"/>
      <c r="V205" s="385"/>
      <c r="W205" s="385"/>
      <c r="X205" s="385"/>
      <c r="Y205" s="385"/>
      <c r="Z205" s="17"/>
    </row>
    <row r="206" spans="1:27" ht="20.100000000000001" customHeight="1" x14ac:dyDescent="0.15">
      <c r="A206" s="10"/>
      <c r="B206" s="1"/>
      <c r="C206" s="20"/>
      <c r="D206" s="33"/>
      <c r="E206" s="29"/>
      <c r="F206" s="33"/>
      <c r="G206" s="33"/>
      <c r="H206" s="33"/>
      <c r="I206" s="33"/>
      <c r="J206" s="21"/>
      <c r="K206" s="21"/>
      <c r="L206" s="21"/>
      <c r="M206" s="21"/>
      <c r="N206" s="21"/>
      <c r="O206" s="30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2"/>
    </row>
    <row r="207" spans="1:27" ht="20.100000000000001" customHeight="1" x14ac:dyDescent="0.15">
      <c r="A207" s="10"/>
      <c r="B207" s="1"/>
      <c r="C207" s="57"/>
      <c r="D207" s="57"/>
      <c r="E207" s="16"/>
      <c r="F207" s="57"/>
      <c r="G207" s="57"/>
      <c r="H207" s="57"/>
      <c r="I207" s="57"/>
      <c r="J207" s="24"/>
      <c r="K207" s="24"/>
      <c r="L207" s="24"/>
      <c r="M207" s="24"/>
      <c r="N207" s="24"/>
      <c r="O207" s="25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57"/>
    </row>
    <row r="208" spans="1:27" s="62" customFormat="1" ht="15" customHeight="1" x14ac:dyDescent="0.15">
      <c r="A208" s="115"/>
      <c r="B208" s="63"/>
      <c r="C208" s="79"/>
      <c r="D208" s="79"/>
      <c r="E208" s="79"/>
      <c r="F208" s="79"/>
      <c r="G208" s="79"/>
      <c r="H208" s="79"/>
      <c r="I208" s="79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79"/>
    </row>
    <row r="209" spans="1:27" s="62" customFormat="1" ht="19.899999999999999" customHeight="1" x14ac:dyDescent="0.15">
      <c r="A209" s="63"/>
      <c r="B209" s="63"/>
      <c r="C209" s="219" t="s">
        <v>73</v>
      </c>
      <c r="D209" s="220"/>
      <c r="E209" s="220"/>
      <c r="F209" s="220"/>
      <c r="G209" s="220"/>
      <c r="H209" s="221"/>
      <c r="I209" s="76"/>
      <c r="J209" s="145"/>
      <c r="O209" s="146"/>
      <c r="Q209" s="147"/>
      <c r="S209" s="148"/>
      <c r="T209" s="148"/>
      <c r="U209" s="148"/>
      <c r="V209" s="148"/>
      <c r="W209" s="148"/>
      <c r="Y209" s="147"/>
    </row>
    <row r="210" spans="1:27" s="62" customFormat="1" ht="15.75" customHeight="1" x14ac:dyDescent="0.15">
      <c r="A210" s="63"/>
      <c r="B210" s="63"/>
      <c r="C210" s="77"/>
      <c r="D210" s="78"/>
      <c r="E210" s="78"/>
      <c r="F210" s="78"/>
      <c r="G210" s="78"/>
      <c r="H210" s="78"/>
      <c r="I210" s="78"/>
      <c r="J210" s="78"/>
      <c r="K210" s="149"/>
      <c r="L210" s="149"/>
      <c r="M210" s="149"/>
      <c r="N210" s="149"/>
      <c r="O210" s="149"/>
      <c r="P210" s="149"/>
      <c r="Q210" s="80"/>
      <c r="R210" s="80"/>
      <c r="S210" s="150"/>
      <c r="T210" s="150"/>
      <c r="U210" s="150"/>
      <c r="V210" s="151"/>
      <c r="W210" s="151"/>
      <c r="X210" s="152"/>
      <c r="Y210" s="152"/>
      <c r="Z210" s="81"/>
      <c r="AA210" s="147"/>
    </row>
    <row r="211" spans="1:27" s="62" customFormat="1" ht="15.75" hidden="1" customHeight="1" x14ac:dyDescent="0.15">
      <c r="A211" s="63"/>
      <c r="B211" s="63"/>
      <c r="C211" s="77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9"/>
      <c r="R211" s="79"/>
      <c r="S211" s="153"/>
      <c r="T211" s="153"/>
      <c r="U211" s="153"/>
      <c r="V211" s="127"/>
      <c r="W211" s="127"/>
      <c r="X211" s="154"/>
      <c r="Y211" s="154"/>
      <c r="Z211" s="82"/>
      <c r="AA211" s="147"/>
    </row>
    <row r="212" spans="1:27" s="62" customFormat="1" ht="30" customHeight="1" x14ac:dyDescent="0.15">
      <c r="A212" s="63"/>
      <c r="B212" s="63"/>
      <c r="C212" s="77"/>
      <c r="D212" s="322" t="s">
        <v>74</v>
      </c>
      <c r="E212" s="322"/>
      <c r="F212" s="322"/>
      <c r="G212" s="322"/>
      <c r="H212" s="322"/>
      <c r="I212" s="322"/>
      <c r="J212" s="322"/>
      <c r="K212" s="322"/>
      <c r="L212" s="322"/>
      <c r="M212" s="322"/>
      <c r="N212" s="322"/>
      <c r="O212" s="322"/>
      <c r="P212" s="322"/>
      <c r="Q212" s="322"/>
      <c r="R212" s="322"/>
      <c r="S212" s="322"/>
      <c r="T212" s="322"/>
      <c r="U212" s="322"/>
      <c r="V212" s="322"/>
      <c r="W212" s="322"/>
      <c r="X212" s="322"/>
      <c r="Y212" s="322"/>
      <c r="Z212" s="82"/>
      <c r="AA212" s="147"/>
    </row>
    <row r="213" spans="1:27" s="62" customFormat="1" ht="30" customHeight="1" x14ac:dyDescent="0.15">
      <c r="A213" s="63"/>
      <c r="B213" s="155"/>
      <c r="C213" s="78"/>
      <c r="D213" s="156" t="s">
        <v>19</v>
      </c>
      <c r="E213" s="157"/>
      <c r="F213" s="158" t="s">
        <v>67</v>
      </c>
      <c r="G213" s="159"/>
      <c r="H213" s="159"/>
      <c r="I213" s="159"/>
      <c r="J213" s="159"/>
      <c r="K213" s="159"/>
      <c r="L213" s="159"/>
      <c r="M213" s="159"/>
      <c r="N213" s="159"/>
      <c r="O213" s="159"/>
      <c r="P213" s="160"/>
      <c r="Q213" s="333" t="s">
        <v>818</v>
      </c>
      <c r="R213" s="334"/>
      <c r="S213" s="335"/>
      <c r="T213" s="161" t="s">
        <v>68</v>
      </c>
      <c r="U213" s="162" t="s">
        <v>69</v>
      </c>
      <c r="V213" s="370" t="s">
        <v>72</v>
      </c>
      <c r="W213" s="371"/>
      <c r="X213" s="371"/>
      <c r="Y213" s="372"/>
      <c r="Z213" s="82"/>
      <c r="AA213" s="147"/>
    </row>
    <row r="214" spans="1:27" s="62" customFormat="1" ht="45" customHeight="1" x14ac:dyDescent="0.15">
      <c r="A214" s="63"/>
      <c r="B214" s="133"/>
      <c r="D214" s="163" t="s">
        <v>70</v>
      </c>
      <c r="E214" s="164"/>
      <c r="F214" s="270"/>
      <c r="G214" s="280"/>
      <c r="H214" s="280"/>
      <c r="I214" s="280"/>
      <c r="J214" s="280"/>
      <c r="K214" s="280"/>
      <c r="L214" s="280"/>
      <c r="M214" s="280"/>
      <c r="N214" s="280"/>
      <c r="O214" s="280"/>
      <c r="P214" s="281"/>
      <c r="Q214" s="336"/>
      <c r="R214" s="337"/>
      <c r="S214" s="338"/>
      <c r="T214" s="200"/>
      <c r="U214" s="201"/>
      <c r="V214" s="270"/>
      <c r="W214" s="271"/>
      <c r="X214" s="271"/>
      <c r="Y214" s="272"/>
      <c r="Z214" s="133"/>
    </row>
    <row r="215" spans="1:27" s="62" customFormat="1" ht="45" customHeight="1" x14ac:dyDescent="0.15">
      <c r="A215" s="63"/>
      <c r="B215" s="133"/>
      <c r="D215" s="165" t="s">
        <v>71</v>
      </c>
      <c r="E215" s="166"/>
      <c r="F215" s="319"/>
      <c r="G215" s="327"/>
      <c r="H215" s="327"/>
      <c r="I215" s="327"/>
      <c r="J215" s="327"/>
      <c r="K215" s="327"/>
      <c r="L215" s="327"/>
      <c r="M215" s="327"/>
      <c r="N215" s="327"/>
      <c r="O215" s="327"/>
      <c r="P215" s="328"/>
      <c r="Q215" s="324"/>
      <c r="R215" s="325"/>
      <c r="S215" s="326"/>
      <c r="T215" s="202"/>
      <c r="U215" s="203"/>
      <c r="V215" s="319"/>
      <c r="W215" s="320"/>
      <c r="X215" s="320"/>
      <c r="Y215" s="321"/>
      <c r="Z215" s="133"/>
    </row>
    <row r="216" spans="1:27" s="62" customFormat="1" ht="15" customHeight="1" x14ac:dyDescent="0.15">
      <c r="A216" s="63"/>
      <c r="B216" s="133"/>
      <c r="D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Y216" s="134"/>
      <c r="Z216" s="133"/>
    </row>
    <row r="217" spans="1:27" s="62" customFormat="1" ht="15" customHeight="1" x14ac:dyDescent="0.15">
      <c r="A217" s="63"/>
      <c r="B217" s="133"/>
      <c r="C217" s="167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2"/>
    </row>
    <row r="218" spans="1:27" s="62" customFormat="1" ht="15.75" customHeight="1" x14ac:dyDescent="0.15">
      <c r="A218" s="115"/>
      <c r="B218" s="63"/>
      <c r="C218" s="79"/>
      <c r="D218" s="79"/>
      <c r="E218" s="79"/>
      <c r="F218" s="79"/>
      <c r="G218" s="79"/>
      <c r="H218" s="79"/>
      <c r="I218" s="168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</row>
    <row r="219" spans="1:27" s="62" customFormat="1" ht="15.75" customHeight="1" x14ac:dyDescent="0.15">
      <c r="A219" s="115"/>
      <c r="B219" s="63"/>
      <c r="C219" s="79"/>
      <c r="D219" s="79"/>
      <c r="E219" s="79"/>
      <c r="F219" s="79"/>
      <c r="G219" s="79"/>
      <c r="H219" s="79"/>
      <c r="I219" s="168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79"/>
    </row>
    <row r="220" spans="1:27" ht="20.100000000000001" customHeight="1" x14ac:dyDescent="0.15">
      <c r="A220" s="10"/>
      <c r="B220" s="1"/>
      <c r="C220" s="282" t="s">
        <v>75</v>
      </c>
      <c r="D220" s="283"/>
      <c r="E220" s="283"/>
      <c r="F220" s="283"/>
      <c r="G220" s="283"/>
      <c r="H220" s="283"/>
      <c r="I220" s="284"/>
      <c r="O220" s="8"/>
    </row>
    <row r="221" spans="1:27" ht="20.100000000000001" customHeight="1" x14ac:dyDescent="0.15">
      <c r="A221" s="10"/>
      <c r="B221" s="1"/>
      <c r="C221" s="12"/>
      <c r="D221" s="34"/>
      <c r="E221" s="31"/>
      <c r="F221" s="34"/>
      <c r="G221" s="34"/>
      <c r="H221" s="34"/>
      <c r="I221" s="34"/>
      <c r="J221" s="13"/>
      <c r="K221" s="13"/>
      <c r="L221" s="13"/>
      <c r="M221" s="13"/>
      <c r="N221" s="13"/>
      <c r="O221" s="26"/>
      <c r="P221" s="26"/>
      <c r="Q221" s="13"/>
      <c r="R221" s="13"/>
      <c r="S221" s="13"/>
      <c r="T221" s="13"/>
      <c r="U221" s="13"/>
      <c r="V221" s="13"/>
      <c r="W221" s="13"/>
      <c r="X221" s="13"/>
      <c r="Y221" s="13"/>
      <c r="Z221" s="14"/>
    </row>
    <row r="222" spans="1:27" ht="30" customHeight="1" x14ac:dyDescent="0.15">
      <c r="A222" s="10"/>
      <c r="B222" s="1"/>
      <c r="C222" s="12"/>
      <c r="D222" s="276" t="s">
        <v>816</v>
      </c>
      <c r="E222" s="277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9"/>
      <c r="Q222" s="278"/>
      <c r="R222" s="278"/>
      <c r="S222" s="278"/>
      <c r="T222" s="278"/>
      <c r="U222" s="278"/>
      <c r="V222" s="278"/>
      <c r="W222" s="278"/>
      <c r="X222" s="278"/>
      <c r="Y222" s="278"/>
      <c r="Z222" s="17"/>
    </row>
    <row r="223" spans="1:27" ht="20.100000000000001" customHeight="1" x14ac:dyDescent="0.15">
      <c r="A223" s="10"/>
      <c r="B223" s="1"/>
      <c r="C223" s="12"/>
      <c r="D223" s="43" t="s">
        <v>472</v>
      </c>
      <c r="E223" s="23"/>
      <c r="F223" s="24"/>
      <c r="G223" s="24"/>
      <c r="H223" s="24"/>
      <c r="I223" s="24"/>
      <c r="J223" s="24"/>
      <c r="K223" s="24"/>
      <c r="L223" s="24"/>
      <c r="M223" s="24"/>
      <c r="N223" s="24"/>
      <c r="O223" s="25"/>
      <c r="P223" s="25"/>
      <c r="Q223" s="24"/>
      <c r="R223" s="24"/>
      <c r="S223" s="24"/>
      <c r="T223" s="24"/>
      <c r="U223" s="24"/>
      <c r="V223" s="24"/>
      <c r="W223" s="24"/>
      <c r="X223" s="24"/>
      <c r="Y223" s="24"/>
      <c r="Z223" s="17"/>
    </row>
    <row r="224" spans="1:27" ht="20.100000000000001" customHeight="1" x14ac:dyDescent="0.15">
      <c r="A224" s="10">
        <f>IF(COUNTIF(F225:F664,"○")&lt;1,1001,0)</f>
        <v>1001</v>
      </c>
      <c r="B224" s="190"/>
      <c r="C224" s="12"/>
      <c r="D224" s="292" t="s">
        <v>76</v>
      </c>
      <c r="E224" s="293"/>
      <c r="F224" s="169" t="s">
        <v>12</v>
      </c>
      <c r="G224" s="363" t="s">
        <v>13</v>
      </c>
      <c r="H224" s="364"/>
      <c r="I224" s="364"/>
      <c r="J224" s="364"/>
      <c r="K224" s="364"/>
      <c r="L224" s="364"/>
      <c r="M224" s="364"/>
      <c r="N224" s="293"/>
      <c r="O224" s="169" t="s">
        <v>226</v>
      </c>
      <c r="P224" s="301" t="s">
        <v>250</v>
      </c>
      <c r="Q224" s="302"/>
      <c r="R224" s="302"/>
      <c r="S224" s="302"/>
      <c r="T224" s="302"/>
      <c r="U224" s="302"/>
      <c r="V224" s="302"/>
      <c r="W224" s="302"/>
      <c r="X224" s="302"/>
      <c r="Y224" s="303"/>
      <c r="Z224" s="170"/>
    </row>
    <row r="225" spans="1:26" ht="20.100000000000001" customHeight="1" x14ac:dyDescent="0.15">
      <c r="A225" s="10">
        <f>IF(AND(F225="○",COUNTIF(O225:O233,"○")=0,TRIM(P234)=""),1001,0)</f>
        <v>0</v>
      </c>
      <c r="B225" s="1"/>
      <c r="C225" s="35"/>
      <c r="D225" s="379" t="s">
        <v>403</v>
      </c>
      <c r="E225" s="380"/>
      <c r="F225" s="323"/>
      <c r="G225" s="46" t="s">
        <v>227</v>
      </c>
      <c r="H225" s="365" t="s">
        <v>77</v>
      </c>
      <c r="I225" s="366"/>
      <c r="J225" s="366"/>
      <c r="K225" s="366"/>
      <c r="L225" s="366"/>
      <c r="M225" s="366"/>
      <c r="N225" s="367"/>
      <c r="O225" s="223"/>
      <c r="P225" s="285" t="s">
        <v>78</v>
      </c>
      <c r="Q225" s="286"/>
      <c r="R225" s="286"/>
      <c r="S225" s="286"/>
      <c r="T225" s="286"/>
      <c r="U225" s="286"/>
      <c r="V225" s="286"/>
      <c r="W225" s="286"/>
      <c r="X225" s="286"/>
      <c r="Y225" s="287"/>
      <c r="Z225" s="17"/>
    </row>
    <row r="226" spans="1:26" ht="20.100000000000001" customHeight="1" x14ac:dyDescent="0.15">
      <c r="A226" s="10"/>
      <c r="B226" s="1"/>
      <c r="C226" s="35"/>
      <c r="D226" s="381"/>
      <c r="E226" s="382"/>
      <c r="F226" s="295"/>
      <c r="G226" s="47" t="s">
        <v>228</v>
      </c>
      <c r="H226" s="273" t="s">
        <v>79</v>
      </c>
      <c r="I226" s="274"/>
      <c r="J226" s="274"/>
      <c r="K226" s="274"/>
      <c r="L226" s="274"/>
      <c r="M226" s="274"/>
      <c r="N226" s="275"/>
      <c r="O226" s="191"/>
      <c r="P226" s="240" t="s">
        <v>80</v>
      </c>
      <c r="Q226" s="240"/>
      <c r="R226" s="240"/>
      <c r="S226" s="240"/>
      <c r="T226" s="240"/>
      <c r="U226" s="240"/>
      <c r="V226" s="240"/>
      <c r="W226" s="240"/>
      <c r="X226" s="240"/>
      <c r="Y226" s="241"/>
      <c r="Z226" s="17"/>
    </row>
    <row r="227" spans="1:26" ht="20.100000000000001" customHeight="1" x14ac:dyDescent="0.15">
      <c r="A227" s="10"/>
      <c r="B227" s="1"/>
      <c r="C227" s="35"/>
      <c r="D227" s="381"/>
      <c r="E227" s="382"/>
      <c r="F227" s="295"/>
      <c r="G227" s="48" t="s">
        <v>229</v>
      </c>
      <c r="H227" s="273" t="s">
        <v>81</v>
      </c>
      <c r="I227" s="274"/>
      <c r="J227" s="274"/>
      <c r="K227" s="274"/>
      <c r="L227" s="274"/>
      <c r="M227" s="274"/>
      <c r="N227" s="275"/>
      <c r="O227" s="191"/>
      <c r="P227" s="240" t="s">
        <v>82</v>
      </c>
      <c r="Q227" s="240"/>
      <c r="R227" s="240"/>
      <c r="S227" s="240"/>
      <c r="T227" s="240"/>
      <c r="U227" s="240"/>
      <c r="V227" s="240"/>
      <c r="W227" s="240"/>
      <c r="X227" s="240"/>
      <c r="Y227" s="241"/>
      <c r="Z227" s="17"/>
    </row>
    <row r="228" spans="1:26" ht="20.100000000000001" customHeight="1" x14ac:dyDescent="0.15">
      <c r="A228" s="10"/>
      <c r="B228" s="1"/>
      <c r="C228" s="35"/>
      <c r="D228" s="381"/>
      <c r="E228" s="382"/>
      <c r="F228" s="295"/>
      <c r="G228" s="48" t="s">
        <v>230</v>
      </c>
      <c r="H228" s="273" t="s">
        <v>83</v>
      </c>
      <c r="I228" s="274"/>
      <c r="J228" s="274"/>
      <c r="K228" s="274"/>
      <c r="L228" s="274"/>
      <c r="M228" s="274"/>
      <c r="N228" s="275"/>
      <c r="O228" s="191"/>
      <c r="P228" s="240" t="s">
        <v>84</v>
      </c>
      <c r="Q228" s="240"/>
      <c r="R228" s="240"/>
      <c r="S228" s="240"/>
      <c r="T228" s="240"/>
      <c r="U228" s="240"/>
      <c r="V228" s="240"/>
      <c r="W228" s="240"/>
      <c r="X228" s="240"/>
      <c r="Y228" s="241"/>
      <c r="Z228" s="17"/>
    </row>
    <row r="229" spans="1:26" ht="20.100000000000001" customHeight="1" x14ac:dyDescent="0.15">
      <c r="A229" s="10"/>
      <c r="B229" s="1"/>
      <c r="C229" s="35"/>
      <c r="D229" s="381"/>
      <c r="E229" s="382"/>
      <c r="F229" s="295"/>
      <c r="G229" s="48" t="s">
        <v>231</v>
      </c>
      <c r="H229" s="273" t="s">
        <v>85</v>
      </c>
      <c r="I229" s="274"/>
      <c r="J229" s="274"/>
      <c r="K229" s="274"/>
      <c r="L229" s="274"/>
      <c r="M229" s="274"/>
      <c r="N229" s="275"/>
      <c r="O229" s="191"/>
      <c r="P229" s="240" t="s">
        <v>86</v>
      </c>
      <c r="Q229" s="240"/>
      <c r="R229" s="240"/>
      <c r="S229" s="240"/>
      <c r="T229" s="240"/>
      <c r="U229" s="240"/>
      <c r="V229" s="240"/>
      <c r="W229" s="240"/>
      <c r="X229" s="240"/>
      <c r="Y229" s="241"/>
      <c r="Z229" s="17"/>
    </row>
    <row r="230" spans="1:26" ht="20.100000000000001" customHeight="1" x14ac:dyDescent="0.15">
      <c r="A230" s="10"/>
      <c r="B230" s="1"/>
      <c r="C230" s="35"/>
      <c r="D230" s="381"/>
      <c r="E230" s="382"/>
      <c r="F230" s="295"/>
      <c r="G230" s="48" t="s">
        <v>232</v>
      </c>
      <c r="H230" s="273" t="s">
        <v>87</v>
      </c>
      <c r="I230" s="274"/>
      <c r="J230" s="274"/>
      <c r="K230" s="274"/>
      <c r="L230" s="274"/>
      <c r="M230" s="274"/>
      <c r="N230" s="275"/>
      <c r="O230" s="191"/>
      <c r="P230" s="240" t="s">
        <v>88</v>
      </c>
      <c r="Q230" s="240"/>
      <c r="R230" s="240"/>
      <c r="S230" s="240"/>
      <c r="T230" s="240"/>
      <c r="U230" s="240"/>
      <c r="V230" s="240"/>
      <c r="W230" s="240"/>
      <c r="X230" s="240"/>
      <c r="Y230" s="241"/>
      <c r="Z230" s="17"/>
    </row>
    <row r="231" spans="1:26" ht="20.100000000000001" customHeight="1" x14ac:dyDescent="0.15">
      <c r="A231" s="10"/>
      <c r="B231" s="1"/>
      <c r="C231" s="35"/>
      <c r="D231" s="381"/>
      <c r="E231" s="382"/>
      <c r="F231" s="295"/>
      <c r="G231" s="48" t="s">
        <v>233</v>
      </c>
      <c r="H231" s="273" t="s">
        <v>89</v>
      </c>
      <c r="I231" s="274"/>
      <c r="J231" s="274"/>
      <c r="K231" s="274"/>
      <c r="L231" s="274"/>
      <c r="M231" s="274"/>
      <c r="N231" s="275"/>
      <c r="O231" s="191"/>
      <c r="P231" s="240" t="s">
        <v>90</v>
      </c>
      <c r="Q231" s="240"/>
      <c r="R231" s="240"/>
      <c r="S231" s="240"/>
      <c r="T231" s="240"/>
      <c r="U231" s="240"/>
      <c r="V231" s="240"/>
      <c r="W231" s="240"/>
      <c r="X231" s="240"/>
      <c r="Y231" s="241"/>
      <c r="Z231" s="17"/>
    </row>
    <row r="232" spans="1:26" ht="20.100000000000001" customHeight="1" x14ac:dyDescent="0.15">
      <c r="A232" s="10"/>
      <c r="B232" s="1"/>
      <c r="C232" s="35"/>
      <c r="D232" s="381"/>
      <c r="E232" s="382"/>
      <c r="F232" s="295"/>
      <c r="G232" s="48" t="s">
        <v>234</v>
      </c>
      <c r="H232" s="273" t="s">
        <v>91</v>
      </c>
      <c r="I232" s="274"/>
      <c r="J232" s="274"/>
      <c r="K232" s="274"/>
      <c r="L232" s="274"/>
      <c r="M232" s="274"/>
      <c r="N232" s="275"/>
      <c r="O232" s="191"/>
      <c r="P232" s="240"/>
      <c r="Q232" s="240"/>
      <c r="R232" s="240"/>
      <c r="S232" s="240"/>
      <c r="T232" s="240"/>
      <c r="U232" s="240"/>
      <c r="V232" s="240"/>
      <c r="W232" s="240"/>
      <c r="X232" s="240"/>
      <c r="Y232" s="241"/>
      <c r="Z232" s="17"/>
    </row>
    <row r="233" spans="1:26" ht="20.100000000000001" customHeight="1" x14ac:dyDescent="0.15">
      <c r="A233" s="10"/>
      <c r="B233" s="1"/>
      <c r="C233" s="35"/>
      <c r="D233" s="381"/>
      <c r="E233" s="382"/>
      <c r="F233" s="295"/>
      <c r="G233" s="48" t="s">
        <v>235</v>
      </c>
      <c r="H233" s="273" t="s">
        <v>92</v>
      </c>
      <c r="I233" s="274"/>
      <c r="J233" s="274"/>
      <c r="K233" s="274"/>
      <c r="L233" s="274"/>
      <c r="M233" s="274"/>
      <c r="N233" s="275"/>
      <c r="O233" s="191"/>
      <c r="P233" s="240" t="s">
        <v>93</v>
      </c>
      <c r="Q233" s="240"/>
      <c r="R233" s="240"/>
      <c r="S233" s="240"/>
      <c r="T233" s="240"/>
      <c r="U233" s="240"/>
      <c r="V233" s="240"/>
      <c r="W233" s="240"/>
      <c r="X233" s="240"/>
      <c r="Y233" s="241"/>
      <c r="Z233" s="17"/>
    </row>
    <row r="234" spans="1:26" ht="20.100000000000001" customHeight="1" x14ac:dyDescent="0.15">
      <c r="A234" s="10"/>
      <c r="B234" s="1"/>
      <c r="C234" s="35"/>
      <c r="D234" s="381"/>
      <c r="E234" s="382"/>
      <c r="F234" s="296"/>
      <c r="G234" s="48" t="s">
        <v>236</v>
      </c>
      <c r="H234" s="273" t="s">
        <v>94</v>
      </c>
      <c r="I234" s="274"/>
      <c r="J234" s="274"/>
      <c r="K234" s="274"/>
      <c r="L234" s="274"/>
      <c r="M234" s="274"/>
      <c r="N234" s="275"/>
      <c r="O234" s="171"/>
      <c r="P234" s="242"/>
      <c r="Q234" s="243"/>
      <c r="R234" s="243"/>
      <c r="S234" s="243"/>
      <c r="T234" s="243"/>
      <c r="U234" s="243"/>
      <c r="V234" s="243"/>
      <c r="W234" s="243"/>
      <c r="X234" s="243"/>
      <c r="Y234" s="244"/>
      <c r="Z234" s="17"/>
    </row>
    <row r="235" spans="1:26" ht="20.100000000000001" customHeight="1" x14ac:dyDescent="0.15">
      <c r="A235" s="10">
        <f>IF(AND(F235="○",COUNTIF(O235:O246,"○")=0,TRIM(P247)=""),1001,0)</f>
        <v>0</v>
      </c>
      <c r="B235" s="1"/>
      <c r="C235" s="35"/>
      <c r="D235" s="386" t="s">
        <v>404</v>
      </c>
      <c r="E235" s="387"/>
      <c r="F235" s="294"/>
      <c r="G235" s="172" t="s">
        <v>227</v>
      </c>
      <c r="H235" s="273" t="s">
        <v>95</v>
      </c>
      <c r="I235" s="274"/>
      <c r="J235" s="274"/>
      <c r="K235" s="274"/>
      <c r="L235" s="274"/>
      <c r="M235" s="274"/>
      <c r="N235" s="275"/>
      <c r="O235" s="191"/>
      <c r="P235" s="240" t="s">
        <v>96</v>
      </c>
      <c r="Q235" s="240"/>
      <c r="R235" s="240"/>
      <c r="S235" s="240"/>
      <c r="T235" s="240"/>
      <c r="U235" s="240"/>
      <c r="V235" s="240"/>
      <c r="W235" s="240"/>
      <c r="X235" s="240"/>
      <c r="Y235" s="241"/>
      <c r="Z235" s="17"/>
    </row>
    <row r="236" spans="1:26" ht="20.100000000000001" customHeight="1" x14ac:dyDescent="0.15">
      <c r="A236" s="10"/>
      <c r="B236" s="1"/>
      <c r="C236" s="35"/>
      <c r="D236" s="381"/>
      <c r="E236" s="382"/>
      <c r="F236" s="295"/>
      <c r="G236" s="172" t="s">
        <v>228</v>
      </c>
      <c r="H236" s="273" t="s">
        <v>97</v>
      </c>
      <c r="I236" s="274"/>
      <c r="J236" s="274"/>
      <c r="K236" s="274"/>
      <c r="L236" s="274"/>
      <c r="M236" s="274"/>
      <c r="N236" s="275"/>
      <c r="O236" s="191"/>
      <c r="P236" s="240" t="s">
        <v>98</v>
      </c>
      <c r="Q236" s="240"/>
      <c r="R236" s="240"/>
      <c r="S236" s="240"/>
      <c r="T236" s="240"/>
      <c r="U236" s="240"/>
      <c r="V236" s="240"/>
      <c r="W236" s="240"/>
      <c r="X236" s="240"/>
      <c r="Y236" s="241"/>
      <c r="Z236" s="17"/>
    </row>
    <row r="237" spans="1:26" ht="20.100000000000001" customHeight="1" x14ac:dyDescent="0.15">
      <c r="A237" s="10"/>
      <c r="B237" s="1"/>
      <c r="C237" s="35"/>
      <c r="D237" s="381"/>
      <c r="E237" s="382"/>
      <c r="F237" s="295"/>
      <c r="G237" s="172" t="s">
        <v>229</v>
      </c>
      <c r="H237" s="273" t="s">
        <v>99</v>
      </c>
      <c r="I237" s="274"/>
      <c r="J237" s="274"/>
      <c r="K237" s="274"/>
      <c r="L237" s="274"/>
      <c r="M237" s="274"/>
      <c r="N237" s="275"/>
      <c r="O237" s="191"/>
      <c r="P237" s="240" t="s">
        <v>100</v>
      </c>
      <c r="Q237" s="240"/>
      <c r="R237" s="240"/>
      <c r="S237" s="240"/>
      <c r="T237" s="240"/>
      <c r="U237" s="240"/>
      <c r="V237" s="240"/>
      <c r="W237" s="240"/>
      <c r="X237" s="240"/>
      <c r="Y237" s="241"/>
      <c r="Z237" s="17"/>
    </row>
    <row r="238" spans="1:26" ht="20.100000000000001" customHeight="1" x14ac:dyDescent="0.15">
      <c r="A238" s="10"/>
      <c r="B238" s="1"/>
      <c r="C238" s="35"/>
      <c r="D238" s="381"/>
      <c r="E238" s="382"/>
      <c r="F238" s="295"/>
      <c r="G238" s="172" t="s">
        <v>230</v>
      </c>
      <c r="H238" s="273" t="s">
        <v>101</v>
      </c>
      <c r="I238" s="274"/>
      <c r="J238" s="274"/>
      <c r="K238" s="274"/>
      <c r="L238" s="274"/>
      <c r="M238" s="274"/>
      <c r="N238" s="275"/>
      <c r="O238" s="191"/>
      <c r="P238" s="240" t="s">
        <v>102</v>
      </c>
      <c r="Q238" s="240"/>
      <c r="R238" s="240"/>
      <c r="S238" s="240"/>
      <c r="T238" s="240"/>
      <c r="U238" s="240"/>
      <c r="V238" s="240"/>
      <c r="W238" s="240"/>
      <c r="X238" s="240"/>
      <c r="Y238" s="241"/>
      <c r="Z238" s="17"/>
    </row>
    <row r="239" spans="1:26" ht="20.100000000000001" customHeight="1" x14ac:dyDescent="0.15">
      <c r="A239" s="10"/>
      <c r="B239" s="1"/>
      <c r="C239" s="35"/>
      <c r="D239" s="381"/>
      <c r="E239" s="382"/>
      <c r="F239" s="295"/>
      <c r="G239" s="172" t="s">
        <v>231</v>
      </c>
      <c r="H239" s="273" t="s">
        <v>103</v>
      </c>
      <c r="I239" s="274"/>
      <c r="J239" s="274"/>
      <c r="K239" s="274"/>
      <c r="L239" s="274"/>
      <c r="M239" s="274"/>
      <c r="N239" s="275"/>
      <c r="O239" s="191"/>
      <c r="P239" s="240" t="s">
        <v>104</v>
      </c>
      <c r="Q239" s="240"/>
      <c r="R239" s="240"/>
      <c r="S239" s="240"/>
      <c r="T239" s="240"/>
      <c r="U239" s="240"/>
      <c r="V239" s="240"/>
      <c r="W239" s="240"/>
      <c r="X239" s="240"/>
      <c r="Y239" s="241"/>
      <c r="Z239" s="17"/>
    </row>
    <row r="240" spans="1:26" ht="20.100000000000001" customHeight="1" x14ac:dyDescent="0.15">
      <c r="A240" s="10"/>
      <c r="B240" s="1"/>
      <c r="C240" s="35"/>
      <c r="D240" s="381"/>
      <c r="E240" s="382"/>
      <c r="F240" s="295"/>
      <c r="G240" s="172" t="s">
        <v>232</v>
      </c>
      <c r="H240" s="273" t="s">
        <v>105</v>
      </c>
      <c r="I240" s="274"/>
      <c r="J240" s="274"/>
      <c r="K240" s="274"/>
      <c r="L240" s="274"/>
      <c r="M240" s="274"/>
      <c r="N240" s="275"/>
      <c r="O240" s="191"/>
      <c r="P240" s="240" t="s">
        <v>106</v>
      </c>
      <c r="Q240" s="240"/>
      <c r="R240" s="240"/>
      <c r="S240" s="240"/>
      <c r="T240" s="240"/>
      <c r="U240" s="240"/>
      <c r="V240" s="240"/>
      <c r="W240" s="240"/>
      <c r="X240" s="240"/>
      <c r="Y240" s="241"/>
      <c r="Z240" s="17"/>
    </row>
    <row r="241" spans="1:26" ht="20.100000000000001" customHeight="1" x14ac:dyDescent="0.15">
      <c r="A241" s="10"/>
      <c r="B241" s="1"/>
      <c r="C241" s="35"/>
      <c r="D241" s="381"/>
      <c r="E241" s="382"/>
      <c r="F241" s="295"/>
      <c r="G241" s="172" t="s">
        <v>233</v>
      </c>
      <c r="H241" s="273" t="s">
        <v>107</v>
      </c>
      <c r="I241" s="274"/>
      <c r="J241" s="274"/>
      <c r="K241" s="274"/>
      <c r="L241" s="274"/>
      <c r="M241" s="274"/>
      <c r="N241" s="275"/>
      <c r="O241" s="191"/>
      <c r="P241" s="240" t="s">
        <v>108</v>
      </c>
      <c r="Q241" s="240"/>
      <c r="R241" s="240"/>
      <c r="S241" s="240"/>
      <c r="T241" s="240"/>
      <c r="U241" s="240"/>
      <c r="V241" s="240"/>
      <c r="W241" s="240"/>
      <c r="X241" s="240"/>
      <c r="Y241" s="241"/>
      <c r="Z241" s="17"/>
    </row>
    <row r="242" spans="1:26" ht="20.100000000000001" customHeight="1" x14ac:dyDescent="0.15">
      <c r="A242" s="10"/>
      <c r="B242" s="1"/>
      <c r="C242" s="35"/>
      <c r="D242" s="381"/>
      <c r="E242" s="382"/>
      <c r="F242" s="295"/>
      <c r="G242" s="172" t="s">
        <v>234</v>
      </c>
      <c r="H242" s="273" t="s">
        <v>109</v>
      </c>
      <c r="I242" s="274"/>
      <c r="J242" s="274"/>
      <c r="K242" s="274"/>
      <c r="L242" s="274"/>
      <c r="M242" s="274"/>
      <c r="N242" s="275"/>
      <c r="O242" s="191"/>
      <c r="P242" s="240"/>
      <c r="Q242" s="240"/>
      <c r="R242" s="240"/>
      <c r="S242" s="240"/>
      <c r="T242" s="240"/>
      <c r="U242" s="240"/>
      <c r="V242" s="240"/>
      <c r="W242" s="240"/>
      <c r="X242" s="240"/>
      <c r="Y242" s="241"/>
      <c r="Z242" s="17"/>
    </row>
    <row r="243" spans="1:26" ht="20.100000000000001" customHeight="1" x14ac:dyDescent="0.15">
      <c r="A243" s="10"/>
      <c r="B243" s="1"/>
      <c r="C243" s="35"/>
      <c r="D243" s="381"/>
      <c r="E243" s="382"/>
      <c r="F243" s="295"/>
      <c r="G243" s="173" t="s">
        <v>235</v>
      </c>
      <c r="H243" s="273" t="s">
        <v>110</v>
      </c>
      <c r="I243" s="274"/>
      <c r="J243" s="274"/>
      <c r="K243" s="274"/>
      <c r="L243" s="274"/>
      <c r="M243" s="274"/>
      <c r="N243" s="275"/>
      <c r="O243" s="191"/>
      <c r="P243" s="240" t="s">
        <v>111</v>
      </c>
      <c r="Q243" s="240"/>
      <c r="R243" s="240"/>
      <c r="S243" s="240"/>
      <c r="T243" s="240"/>
      <c r="U243" s="240"/>
      <c r="V243" s="240"/>
      <c r="W243" s="240"/>
      <c r="X243" s="240"/>
      <c r="Y243" s="241"/>
      <c r="Z243" s="17"/>
    </row>
    <row r="244" spans="1:26" ht="20.100000000000001" customHeight="1" x14ac:dyDescent="0.15">
      <c r="A244" s="10"/>
      <c r="B244" s="1"/>
      <c r="C244" s="35"/>
      <c r="D244" s="381"/>
      <c r="E244" s="382"/>
      <c r="F244" s="295"/>
      <c r="G244" s="173" t="s">
        <v>237</v>
      </c>
      <c r="H244" s="273" t="s">
        <v>112</v>
      </c>
      <c r="I244" s="274"/>
      <c r="J244" s="274"/>
      <c r="K244" s="274"/>
      <c r="L244" s="274"/>
      <c r="M244" s="274"/>
      <c r="N244" s="275"/>
      <c r="O244" s="191"/>
      <c r="P244" s="240" t="s">
        <v>113</v>
      </c>
      <c r="Q244" s="240"/>
      <c r="R244" s="240"/>
      <c r="S244" s="240"/>
      <c r="T244" s="240"/>
      <c r="U244" s="240"/>
      <c r="V244" s="240"/>
      <c r="W244" s="240"/>
      <c r="X244" s="240"/>
      <c r="Y244" s="241"/>
      <c r="Z244" s="17"/>
    </row>
    <row r="245" spans="1:26" ht="20.100000000000001" customHeight="1" x14ac:dyDescent="0.15">
      <c r="A245" s="10"/>
      <c r="B245" s="1"/>
      <c r="C245" s="35"/>
      <c r="D245" s="381"/>
      <c r="E245" s="382"/>
      <c r="F245" s="295"/>
      <c r="G245" s="172" t="s">
        <v>238</v>
      </c>
      <c r="H245" s="273" t="s">
        <v>114</v>
      </c>
      <c r="I245" s="274"/>
      <c r="J245" s="274"/>
      <c r="K245" s="274"/>
      <c r="L245" s="274"/>
      <c r="M245" s="274"/>
      <c r="N245" s="275"/>
      <c r="O245" s="191"/>
      <c r="P245" s="240"/>
      <c r="Q245" s="240"/>
      <c r="R245" s="240"/>
      <c r="S245" s="240"/>
      <c r="T245" s="240"/>
      <c r="U245" s="240"/>
      <c r="V245" s="240"/>
      <c r="W245" s="240"/>
      <c r="X245" s="240"/>
      <c r="Y245" s="241"/>
      <c r="Z245" s="17"/>
    </row>
    <row r="246" spans="1:26" ht="20.100000000000001" customHeight="1" x14ac:dyDescent="0.15">
      <c r="A246" s="10"/>
      <c r="B246" s="1"/>
      <c r="C246" s="35"/>
      <c r="D246" s="381"/>
      <c r="E246" s="382"/>
      <c r="F246" s="295"/>
      <c r="G246" s="172" t="s">
        <v>239</v>
      </c>
      <c r="H246" s="273" t="s">
        <v>115</v>
      </c>
      <c r="I246" s="274"/>
      <c r="J246" s="274"/>
      <c r="K246" s="274"/>
      <c r="L246" s="274"/>
      <c r="M246" s="274"/>
      <c r="N246" s="275"/>
      <c r="O246" s="191"/>
      <c r="P246" s="240"/>
      <c r="Q246" s="240"/>
      <c r="R246" s="240"/>
      <c r="S246" s="240"/>
      <c r="T246" s="240"/>
      <c r="U246" s="240"/>
      <c r="V246" s="240"/>
      <c r="W246" s="240"/>
      <c r="X246" s="240"/>
      <c r="Y246" s="241"/>
      <c r="Z246" s="17"/>
    </row>
    <row r="247" spans="1:26" ht="20.100000000000001" customHeight="1" x14ac:dyDescent="0.15">
      <c r="A247" s="10"/>
      <c r="B247" s="1"/>
      <c r="C247" s="35"/>
      <c r="D247" s="381"/>
      <c r="E247" s="382"/>
      <c r="F247" s="296"/>
      <c r="G247" s="172" t="s">
        <v>236</v>
      </c>
      <c r="H247" s="273" t="s">
        <v>94</v>
      </c>
      <c r="I247" s="274"/>
      <c r="J247" s="274"/>
      <c r="K247" s="274"/>
      <c r="L247" s="274"/>
      <c r="M247" s="274"/>
      <c r="N247" s="275"/>
      <c r="O247" s="171"/>
      <c r="P247" s="242"/>
      <c r="Q247" s="243"/>
      <c r="R247" s="243"/>
      <c r="S247" s="243"/>
      <c r="T247" s="243"/>
      <c r="U247" s="243"/>
      <c r="V247" s="243"/>
      <c r="W247" s="243"/>
      <c r="X247" s="243"/>
      <c r="Y247" s="244"/>
      <c r="Z247" s="17"/>
    </row>
    <row r="248" spans="1:26" ht="20.100000000000001" customHeight="1" x14ac:dyDescent="0.15">
      <c r="A248" s="10">
        <f>IF(AND(F248="○",COUNTIF(O248:O253,"○")=0,TRIM(P254)=""),1001,0)</f>
        <v>0</v>
      </c>
      <c r="B248" s="1"/>
      <c r="C248" s="35"/>
      <c r="D248" s="393" t="s">
        <v>405</v>
      </c>
      <c r="E248" s="394"/>
      <c r="F248" s="294"/>
      <c r="G248" s="172" t="s">
        <v>227</v>
      </c>
      <c r="H248" s="273" t="s">
        <v>116</v>
      </c>
      <c r="I248" s="274"/>
      <c r="J248" s="274"/>
      <c r="K248" s="274"/>
      <c r="L248" s="274"/>
      <c r="M248" s="274"/>
      <c r="N248" s="275"/>
      <c r="O248" s="191"/>
      <c r="P248" s="240" t="s">
        <v>117</v>
      </c>
      <c r="Q248" s="240"/>
      <c r="R248" s="240"/>
      <c r="S248" s="240"/>
      <c r="T248" s="240"/>
      <c r="U248" s="240"/>
      <c r="V248" s="240"/>
      <c r="W248" s="240"/>
      <c r="X248" s="240"/>
      <c r="Y248" s="241"/>
      <c r="Z248" s="17"/>
    </row>
    <row r="249" spans="1:26" ht="20.100000000000001" customHeight="1" x14ac:dyDescent="0.15">
      <c r="A249" s="10"/>
      <c r="B249" s="1"/>
      <c r="C249" s="35"/>
      <c r="D249" s="395"/>
      <c r="E249" s="396"/>
      <c r="F249" s="295"/>
      <c r="G249" s="172" t="s">
        <v>228</v>
      </c>
      <c r="H249" s="273" t="s">
        <v>118</v>
      </c>
      <c r="I249" s="274"/>
      <c r="J249" s="274"/>
      <c r="K249" s="274"/>
      <c r="L249" s="274"/>
      <c r="M249" s="274"/>
      <c r="N249" s="275"/>
      <c r="O249" s="191"/>
      <c r="P249" s="240" t="s">
        <v>119</v>
      </c>
      <c r="Q249" s="240"/>
      <c r="R249" s="240"/>
      <c r="S249" s="240"/>
      <c r="T249" s="240"/>
      <c r="U249" s="240"/>
      <c r="V249" s="240"/>
      <c r="W249" s="240"/>
      <c r="X249" s="240"/>
      <c r="Y249" s="241"/>
      <c r="Z249" s="17"/>
    </row>
    <row r="250" spans="1:26" ht="20.100000000000001" customHeight="1" x14ac:dyDescent="0.15">
      <c r="A250" s="10"/>
      <c r="B250" s="1"/>
      <c r="C250" s="35"/>
      <c r="D250" s="395"/>
      <c r="E250" s="396"/>
      <c r="F250" s="295"/>
      <c r="G250" s="172" t="s">
        <v>229</v>
      </c>
      <c r="H250" s="273" t="s">
        <v>120</v>
      </c>
      <c r="I250" s="274"/>
      <c r="J250" s="274"/>
      <c r="K250" s="274"/>
      <c r="L250" s="274"/>
      <c r="M250" s="274"/>
      <c r="N250" s="275"/>
      <c r="O250" s="191"/>
      <c r="P250" s="240" t="s">
        <v>121</v>
      </c>
      <c r="Q250" s="240"/>
      <c r="R250" s="240"/>
      <c r="S250" s="240"/>
      <c r="T250" s="240"/>
      <c r="U250" s="240"/>
      <c r="V250" s="240"/>
      <c r="W250" s="240"/>
      <c r="X250" s="240"/>
      <c r="Y250" s="241"/>
      <c r="Z250" s="17"/>
    </row>
    <row r="251" spans="1:26" ht="20.100000000000001" customHeight="1" x14ac:dyDescent="0.15">
      <c r="A251" s="10"/>
      <c r="B251" s="1"/>
      <c r="C251" s="35"/>
      <c r="D251" s="395"/>
      <c r="E251" s="396"/>
      <c r="F251" s="295"/>
      <c r="G251" s="172" t="s">
        <v>230</v>
      </c>
      <c r="H251" s="273" t="s">
        <v>122</v>
      </c>
      <c r="I251" s="274"/>
      <c r="J251" s="274"/>
      <c r="K251" s="274"/>
      <c r="L251" s="274"/>
      <c r="M251" s="274"/>
      <c r="N251" s="275"/>
      <c r="O251" s="191"/>
      <c r="P251" s="240" t="s">
        <v>123</v>
      </c>
      <c r="Q251" s="240"/>
      <c r="R251" s="240"/>
      <c r="S251" s="240"/>
      <c r="T251" s="240"/>
      <c r="U251" s="240"/>
      <c r="V251" s="240"/>
      <c r="W251" s="240"/>
      <c r="X251" s="240"/>
      <c r="Y251" s="241"/>
      <c r="Z251" s="17"/>
    </row>
    <row r="252" spans="1:26" ht="20.100000000000001" customHeight="1" x14ac:dyDescent="0.15">
      <c r="A252" s="10"/>
      <c r="B252" s="1"/>
      <c r="C252" s="35"/>
      <c r="D252" s="395"/>
      <c r="E252" s="396"/>
      <c r="F252" s="295"/>
      <c r="G252" s="173" t="s">
        <v>231</v>
      </c>
      <c r="H252" s="273" t="s">
        <v>124</v>
      </c>
      <c r="I252" s="274"/>
      <c r="J252" s="274"/>
      <c r="K252" s="274"/>
      <c r="L252" s="274"/>
      <c r="M252" s="274"/>
      <c r="N252" s="275"/>
      <c r="O252" s="191"/>
      <c r="P252" s="240"/>
      <c r="Q252" s="240"/>
      <c r="R252" s="240"/>
      <c r="S252" s="240"/>
      <c r="T252" s="240"/>
      <c r="U252" s="240"/>
      <c r="V252" s="240"/>
      <c r="W252" s="240"/>
      <c r="X252" s="240"/>
      <c r="Y252" s="241"/>
      <c r="Z252" s="17"/>
    </row>
    <row r="253" spans="1:26" ht="20.100000000000001" customHeight="1" x14ac:dyDescent="0.15">
      <c r="A253" s="10"/>
      <c r="B253" s="1"/>
      <c r="C253" s="35"/>
      <c r="D253" s="395"/>
      <c r="E253" s="396"/>
      <c r="F253" s="295"/>
      <c r="G253" s="173" t="s">
        <v>232</v>
      </c>
      <c r="H253" s="273" t="s">
        <v>125</v>
      </c>
      <c r="I253" s="274"/>
      <c r="J253" s="274"/>
      <c r="K253" s="274"/>
      <c r="L253" s="274"/>
      <c r="M253" s="274"/>
      <c r="N253" s="275"/>
      <c r="O253" s="191"/>
      <c r="P253" s="240" t="s">
        <v>126</v>
      </c>
      <c r="Q253" s="240"/>
      <c r="R253" s="240"/>
      <c r="S253" s="240"/>
      <c r="T253" s="240"/>
      <c r="U253" s="240"/>
      <c r="V253" s="240"/>
      <c r="W253" s="240"/>
      <c r="X253" s="240"/>
      <c r="Y253" s="241"/>
      <c r="Z253" s="17"/>
    </row>
    <row r="254" spans="1:26" ht="20.100000000000001" customHeight="1" x14ac:dyDescent="0.15">
      <c r="A254" s="10"/>
      <c r="B254" s="1"/>
      <c r="C254" s="35"/>
      <c r="D254" s="397"/>
      <c r="E254" s="398"/>
      <c r="F254" s="296"/>
      <c r="G254" s="173" t="s">
        <v>236</v>
      </c>
      <c r="H254" s="273" t="s">
        <v>94</v>
      </c>
      <c r="I254" s="274"/>
      <c r="J254" s="274"/>
      <c r="K254" s="274"/>
      <c r="L254" s="274"/>
      <c r="M254" s="274"/>
      <c r="N254" s="275"/>
      <c r="O254" s="171"/>
      <c r="P254" s="242"/>
      <c r="Q254" s="243"/>
      <c r="R254" s="243"/>
      <c r="S254" s="243"/>
      <c r="T254" s="243"/>
      <c r="U254" s="243"/>
      <c r="V254" s="243"/>
      <c r="W254" s="243"/>
      <c r="X254" s="243"/>
      <c r="Y254" s="244"/>
      <c r="Z254" s="17"/>
    </row>
    <row r="255" spans="1:26" ht="20.100000000000001" customHeight="1" x14ac:dyDescent="0.15">
      <c r="A255" s="10">
        <f>IF(AND(F255="○",COUNTIF(O255:O268,"○")=0,TRIM(P269)=""),1001,0)</f>
        <v>0</v>
      </c>
      <c r="B255" s="1"/>
      <c r="C255" s="35"/>
      <c r="D255" s="381" t="s">
        <v>406</v>
      </c>
      <c r="E255" s="382"/>
      <c r="F255" s="294"/>
      <c r="G255" s="173" t="s">
        <v>227</v>
      </c>
      <c r="H255" s="273" t="s">
        <v>127</v>
      </c>
      <c r="I255" s="274"/>
      <c r="J255" s="274"/>
      <c r="K255" s="274"/>
      <c r="L255" s="274"/>
      <c r="M255" s="274"/>
      <c r="N255" s="275"/>
      <c r="O255" s="191"/>
      <c r="P255" s="240" t="s">
        <v>128</v>
      </c>
      <c r="Q255" s="240"/>
      <c r="R255" s="240"/>
      <c r="S255" s="240"/>
      <c r="T255" s="240"/>
      <c r="U255" s="240"/>
      <c r="V255" s="240"/>
      <c r="W255" s="240"/>
      <c r="X255" s="240"/>
      <c r="Y255" s="241"/>
      <c r="Z255" s="17"/>
    </row>
    <row r="256" spans="1:26" ht="20.100000000000001" customHeight="1" x14ac:dyDescent="0.15">
      <c r="A256" s="10"/>
      <c r="B256" s="1"/>
      <c r="C256" s="35"/>
      <c r="D256" s="381"/>
      <c r="E256" s="382"/>
      <c r="F256" s="295"/>
      <c r="G256" s="173" t="s">
        <v>228</v>
      </c>
      <c r="H256" s="273" t="s">
        <v>129</v>
      </c>
      <c r="I256" s="274"/>
      <c r="J256" s="274"/>
      <c r="K256" s="274"/>
      <c r="L256" s="274"/>
      <c r="M256" s="274"/>
      <c r="N256" s="275"/>
      <c r="O256" s="191"/>
      <c r="P256" s="240" t="s">
        <v>130</v>
      </c>
      <c r="Q256" s="240"/>
      <c r="R256" s="240"/>
      <c r="S256" s="240"/>
      <c r="T256" s="240"/>
      <c r="U256" s="240"/>
      <c r="V256" s="240"/>
      <c r="W256" s="240"/>
      <c r="X256" s="240"/>
      <c r="Y256" s="241"/>
      <c r="Z256" s="17"/>
    </row>
    <row r="257" spans="1:26" ht="20.100000000000001" customHeight="1" x14ac:dyDescent="0.15">
      <c r="A257" s="10"/>
      <c r="B257" s="1"/>
      <c r="C257" s="35"/>
      <c r="D257" s="381"/>
      <c r="E257" s="382"/>
      <c r="F257" s="295"/>
      <c r="G257" s="173" t="s">
        <v>229</v>
      </c>
      <c r="H257" s="273" t="s">
        <v>131</v>
      </c>
      <c r="I257" s="274"/>
      <c r="J257" s="274"/>
      <c r="K257" s="274"/>
      <c r="L257" s="274"/>
      <c r="M257" s="274"/>
      <c r="N257" s="275"/>
      <c r="O257" s="191"/>
      <c r="P257" s="240" t="s">
        <v>132</v>
      </c>
      <c r="Q257" s="240"/>
      <c r="R257" s="240"/>
      <c r="S257" s="240"/>
      <c r="T257" s="240"/>
      <c r="U257" s="240"/>
      <c r="V257" s="240"/>
      <c r="W257" s="240"/>
      <c r="X257" s="240"/>
      <c r="Y257" s="241"/>
      <c r="Z257" s="17"/>
    </row>
    <row r="258" spans="1:26" ht="20.100000000000001" customHeight="1" x14ac:dyDescent="0.15">
      <c r="A258" s="10"/>
      <c r="B258" s="1"/>
      <c r="C258" s="35"/>
      <c r="D258" s="381"/>
      <c r="E258" s="382"/>
      <c r="F258" s="295"/>
      <c r="G258" s="173" t="s">
        <v>230</v>
      </c>
      <c r="H258" s="273" t="s">
        <v>133</v>
      </c>
      <c r="I258" s="274"/>
      <c r="J258" s="274"/>
      <c r="K258" s="274"/>
      <c r="L258" s="274"/>
      <c r="M258" s="274"/>
      <c r="N258" s="275"/>
      <c r="O258" s="191"/>
      <c r="P258" s="240"/>
      <c r="Q258" s="240"/>
      <c r="R258" s="240"/>
      <c r="S258" s="240"/>
      <c r="T258" s="240"/>
      <c r="U258" s="240"/>
      <c r="V258" s="240"/>
      <c r="W258" s="240"/>
      <c r="X258" s="240"/>
      <c r="Y258" s="241"/>
      <c r="Z258" s="17"/>
    </row>
    <row r="259" spans="1:26" ht="20.100000000000001" customHeight="1" x14ac:dyDescent="0.15">
      <c r="A259" s="10"/>
      <c r="B259" s="1"/>
      <c r="C259" s="35"/>
      <c r="D259" s="381"/>
      <c r="E259" s="382"/>
      <c r="F259" s="295"/>
      <c r="G259" s="173" t="s">
        <v>231</v>
      </c>
      <c r="H259" s="273" t="s">
        <v>134</v>
      </c>
      <c r="I259" s="274"/>
      <c r="J259" s="274"/>
      <c r="K259" s="274"/>
      <c r="L259" s="274"/>
      <c r="M259" s="274"/>
      <c r="N259" s="275"/>
      <c r="O259" s="191"/>
      <c r="P259" s="240" t="s">
        <v>135</v>
      </c>
      <c r="Q259" s="240"/>
      <c r="R259" s="240"/>
      <c r="S259" s="240"/>
      <c r="T259" s="240"/>
      <c r="U259" s="240"/>
      <c r="V259" s="240"/>
      <c r="W259" s="240"/>
      <c r="X259" s="240"/>
      <c r="Y259" s="241"/>
      <c r="Z259" s="17"/>
    </row>
    <row r="260" spans="1:26" ht="20.100000000000001" customHeight="1" x14ac:dyDescent="0.15">
      <c r="A260" s="10"/>
      <c r="B260" s="1"/>
      <c r="C260" s="35"/>
      <c r="D260" s="381"/>
      <c r="E260" s="382"/>
      <c r="F260" s="295"/>
      <c r="G260" s="173" t="s">
        <v>232</v>
      </c>
      <c r="H260" s="273" t="s">
        <v>402</v>
      </c>
      <c r="I260" s="274"/>
      <c r="J260" s="274"/>
      <c r="K260" s="274"/>
      <c r="L260" s="274"/>
      <c r="M260" s="274"/>
      <c r="N260" s="275"/>
      <c r="O260" s="191"/>
      <c r="P260" s="240" t="s">
        <v>136</v>
      </c>
      <c r="Q260" s="240"/>
      <c r="R260" s="240"/>
      <c r="S260" s="240"/>
      <c r="T260" s="240"/>
      <c r="U260" s="240"/>
      <c r="V260" s="240"/>
      <c r="W260" s="240"/>
      <c r="X260" s="240"/>
      <c r="Y260" s="241"/>
      <c r="Z260" s="17"/>
    </row>
    <row r="261" spans="1:26" ht="20.100000000000001" customHeight="1" x14ac:dyDescent="0.15">
      <c r="A261" s="10"/>
      <c r="B261" s="1"/>
      <c r="C261" s="35"/>
      <c r="D261" s="381"/>
      <c r="E261" s="382"/>
      <c r="F261" s="295"/>
      <c r="G261" s="173" t="s">
        <v>233</v>
      </c>
      <c r="H261" s="273" t="s">
        <v>137</v>
      </c>
      <c r="I261" s="274"/>
      <c r="J261" s="274"/>
      <c r="K261" s="274"/>
      <c r="L261" s="274"/>
      <c r="M261" s="274"/>
      <c r="N261" s="275"/>
      <c r="O261" s="191"/>
      <c r="P261" s="240" t="s">
        <v>138</v>
      </c>
      <c r="Q261" s="240"/>
      <c r="R261" s="240"/>
      <c r="S261" s="240"/>
      <c r="T261" s="240"/>
      <c r="U261" s="240"/>
      <c r="V261" s="240"/>
      <c r="W261" s="240"/>
      <c r="X261" s="240"/>
      <c r="Y261" s="241"/>
      <c r="Z261" s="17"/>
    </row>
    <row r="262" spans="1:26" ht="20.100000000000001" customHeight="1" x14ac:dyDescent="0.15">
      <c r="A262" s="10"/>
      <c r="B262" s="1"/>
      <c r="C262" s="35"/>
      <c r="D262" s="381"/>
      <c r="E262" s="382"/>
      <c r="F262" s="295"/>
      <c r="G262" s="173" t="s">
        <v>234</v>
      </c>
      <c r="H262" s="273" t="s">
        <v>139</v>
      </c>
      <c r="I262" s="274"/>
      <c r="J262" s="274"/>
      <c r="K262" s="274"/>
      <c r="L262" s="274"/>
      <c r="M262" s="274"/>
      <c r="N262" s="275"/>
      <c r="O262" s="191"/>
      <c r="P262" s="240" t="s">
        <v>140</v>
      </c>
      <c r="Q262" s="240"/>
      <c r="R262" s="240"/>
      <c r="S262" s="240"/>
      <c r="T262" s="240"/>
      <c r="U262" s="240"/>
      <c r="V262" s="240"/>
      <c r="W262" s="240"/>
      <c r="X262" s="240"/>
      <c r="Y262" s="241"/>
      <c r="Z262" s="17"/>
    </row>
    <row r="263" spans="1:26" ht="20.100000000000001" customHeight="1" x14ac:dyDescent="0.15">
      <c r="A263" s="10"/>
      <c r="B263" s="1"/>
      <c r="C263" s="35"/>
      <c r="D263" s="381"/>
      <c r="E263" s="382"/>
      <c r="F263" s="295"/>
      <c r="G263" s="173" t="s">
        <v>235</v>
      </c>
      <c r="H263" s="273" t="s">
        <v>141</v>
      </c>
      <c r="I263" s="274"/>
      <c r="J263" s="274"/>
      <c r="K263" s="274"/>
      <c r="L263" s="274"/>
      <c r="M263" s="274"/>
      <c r="N263" s="275"/>
      <c r="O263" s="191"/>
      <c r="P263" s="240" t="s">
        <v>142</v>
      </c>
      <c r="Q263" s="240"/>
      <c r="R263" s="240"/>
      <c r="S263" s="240"/>
      <c r="T263" s="240"/>
      <c r="U263" s="240"/>
      <c r="V263" s="240"/>
      <c r="W263" s="240"/>
      <c r="X263" s="240"/>
      <c r="Y263" s="241"/>
      <c r="Z263" s="17"/>
    </row>
    <row r="264" spans="1:26" ht="20.100000000000001" customHeight="1" x14ac:dyDescent="0.15">
      <c r="A264" s="10"/>
      <c r="B264" s="1"/>
      <c r="C264" s="35"/>
      <c r="D264" s="381"/>
      <c r="E264" s="382"/>
      <c r="F264" s="295"/>
      <c r="G264" s="173" t="s">
        <v>237</v>
      </c>
      <c r="H264" s="273" t="s">
        <v>143</v>
      </c>
      <c r="I264" s="274"/>
      <c r="J264" s="274"/>
      <c r="K264" s="274"/>
      <c r="L264" s="274"/>
      <c r="M264" s="274"/>
      <c r="N264" s="275"/>
      <c r="O264" s="191"/>
      <c r="P264" s="240" t="s">
        <v>144</v>
      </c>
      <c r="Q264" s="240"/>
      <c r="R264" s="240"/>
      <c r="S264" s="240"/>
      <c r="T264" s="240"/>
      <c r="U264" s="240"/>
      <c r="V264" s="240"/>
      <c r="W264" s="240"/>
      <c r="X264" s="240"/>
      <c r="Y264" s="241"/>
      <c r="Z264" s="17"/>
    </row>
    <row r="265" spans="1:26" ht="20.100000000000001" customHeight="1" x14ac:dyDescent="0.15">
      <c r="A265" s="10"/>
      <c r="B265" s="1"/>
      <c r="C265" s="35"/>
      <c r="D265" s="381"/>
      <c r="E265" s="382"/>
      <c r="F265" s="295"/>
      <c r="G265" s="173" t="s">
        <v>238</v>
      </c>
      <c r="H265" s="273" t="s">
        <v>145</v>
      </c>
      <c r="I265" s="274"/>
      <c r="J265" s="274"/>
      <c r="K265" s="274"/>
      <c r="L265" s="274"/>
      <c r="M265" s="274"/>
      <c r="N265" s="275"/>
      <c r="O265" s="191"/>
      <c r="P265" s="240" t="s">
        <v>146</v>
      </c>
      <c r="Q265" s="240"/>
      <c r="R265" s="240"/>
      <c r="S265" s="240"/>
      <c r="T265" s="240"/>
      <c r="U265" s="240"/>
      <c r="V265" s="240"/>
      <c r="W265" s="240"/>
      <c r="X265" s="240"/>
      <c r="Y265" s="241"/>
      <c r="Z265" s="17"/>
    </row>
    <row r="266" spans="1:26" ht="20.100000000000001" customHeight="1" x14ac:dyDescent="0.15">
      <c r="A266" s="10"/>
      <c r="B266" s="1"/>
      <c r="C266" s="35"/>
      <c r="D266" s="381"/>
      <c r="E266" s="382"/>
      <c r="F266" s="295"/>
      <c r="G266" s="173" t="s">
        <v>239</v>
      </c>
      <c r="H266" s="273" t="s">
        <v>147</v>
      </c>
      <c r="I266" s="274"/>
      <c r="J266" s="274"/>
      <c r="K266" s="274"/>
      <c r="L266" s="274"/>
      <c r="M266" s="274"/>
      <c r="N266" s="275"/>
      <c r="O266" s="191"/>
      <c r="P266" s="240" t="s">
        <v>148</v>
      </c>
      <c r="Q266" s="240"/>
      <c r="R266" s="240"/>
      <c r="S266" s="240"/>
      <c r="T266" s="240"/>
      <c r="U266" s="240"/>
      <c r="V266" s="240"/>
      <c r="W266" s="240"/>
      <c r="X266" s="240"/>
      <c r="Y266" s="241"/>
      <c r="Z266" s="17"/>
    </row>
    <row r="267" spans="1:26" ht="20.100000000000001" customHeight="1" x14ac:dyDescent="0.15">
      <c r="A267" s="10"/>
      <c r="B267" s="1"/>
      <c r="C267" s="35"/>
      <c r="D267" s="381"/>
      <c r="E267" s="382"/>
      <c r="F267" s="295"/>
      <c r="G267" s="173" t="s">
        <v>240</v>
      </c>
      <c r="H267" s="273" t="s">
        <v>149</v>
      </c>
      <c r="I267" s="274"/>
      <c r="J267" s="274"/>
      <c r="K267" s="274"/>
      <c r="L267" s="274"/>
      <c r="M267" s="274"/>
      <c r="N267" s="275"/>
      <c r="O267" s="191"/>
      <c r="P267" s="240" t="s">
        <v>150</v>
      </c>
      <c r="Q267" s="240"/>
      <c r="R267" s="240"/>
      <c r="S267" s="240"/>
      <c r="T267" s="240"/>
      <c r="U267" s="240"/>
      <c r="V267" s="240"/>
      <c r="W267" s="240"/>
      <c r="X267" s="240"/>
      <c r="Y267" s="241"/>
      <c r="Z267" s="17"/>
    </row>
    <row r="268" spans="1:26" ht="20.100000000000001" customHeight="1" x14ac:dyDescent="0.15">
      <c r="A268" s="10"/>
      <c r="B268" s="1"/>
      <c r="C268" s="35"/>
      <c r="D268" s="381"/>
      <c r="E268" s="382"/>
      <c r="F268" s="295"/>
      <c r="G268" s="173" t="s">
        <v>241</v>
      </c>
      <c r="H268" s="273" t="s">
        <v>151</v>
      </c>
      <c r="I268" s="274"/>
      <c r="J268" s="274"/>
      <c r="K268" s="274"/>
      <c r="L268" s="274"/>
      <c r="M268" s="274"/>
      <c r="N268" s="275"/>
      <c r="O268" s="191"/>
      <c r="P268" s="240" t="s">
        <v>152</v>
      </c>
      <c r="Q268" s="240"/>
      <c r="R268" s="240"/>
      <c r="S268" s="240"/>
      <c r="T268" s="240"/>
      <c r="U268" s="240"/>
      <c r="V268" s="240"/>
      <c r="W268" s="240"/>
      <c r="X268" s="240"/>
      <c r="Y268" s="241"/>
      <c r="Z268" s="17"/>
    </row>
    <row r="269" spans="1:26" ht="20.100000000000001" customHeight="1" x14ac:dyDescent="0.15">
      <c r="A269" s="10"/>
      <c r="B269" s="1"/>
      <c r="C269" s="35"/>
      <c r="D269" s="381"/>
      <c r="E269" s="382"/>
      <c r="F269" s="296"/>
      <c r="G269" s="173" t="s">
        <v>236</v>
      </c>
      <c r="H269" s="273" t="s">
        <v>94</v>
      </c>
      <c r="I269" s="274"/>
      <c r="J269" s="274"/>
      <c r="K269" s="274"/>
      <c r="L269" s="274"/>
      <c r="M269" s="274"/>
      <c r="N269" s="275"/>
      <c r="O269" s="171"/>
      <c r="P269" s="242"/>
      <c r="Q269" s="243"/>
      <c r="R269" s="243"/>
      <c r="S269" s="243"/>
      <c r="T269" s="243"/>
      <c r="U269" s="243"/>
      <c r="V269" s="243"/>
      <c r="W269" s="243"/>
      <c r="X269" s="243"/>
      <c r="Y269" s="244"/>
      <c r="Z269" s="17"/>
    </row>
    <row r="270" spans="1:26" ht="20.100000000000001" customHeight="1" x14ac:dyDescent="0.15">
      <c r="A270" s="10">
        <f>IF(AND(F270="○",COUNTIF(O270:O274,"○")=0,TRIM(P275)=""),1001,0)</f>
        <v>0</v>
      </c>
      <c r="B270" s="1"/>
      <c r="C270" s="35"/>
      <c r="D270" s="386" t="s">
        <v>407</v>
      </c>
      <c r="E270" s="387"/>
      <c r="F270" s="294"/>
      <c r="G270" s="173" t="s">
        <v>227</v>
      </c>
      <c r="H270" s="273" t="s">
        <v>153</v>
      </c>
      <c r="I270" s="274"/>
      <c r="J270" s="274"/>
      <c r="K270" s="274"/>
      <c r="L270" s="274"/>
      <c r="M270" s="274"/>
      <c r="N270" s="275"/>
      <c r="O270" s="191"/>
      <c r="P270" s="240" t="s">
        <v>154</v>
      </c>
      <c r="Q270" s="240"/>
      <c r="R270" s="240"/>
      <c r="S270" s="240"/>
      <c r="T270" s="240"/>
      <c r="U270" s="240"/>
      <c r="V270" s="240"/>
      <c r="W270" s="240"/>
      <c r="X270" s="240"/>
      <c r="Y270" s="241"/>
      <c r="Z270" s="17"/>
    </row>
    <row r="271" spans="1:26" ht="20.100000000000001" customHeight="1" x14ac:dyDescent="0.15">
      <c r="A271" s="10"/>
      <c r="B271" s="1"/>
      <c r="C271" s="35"/>
      <c r="D271" s="381"/>
      <c r="E271" s="382"/>
      <c r="F271" s="295"/>
      <c r="G271" s="173" t="s">
        <v>228</v>
      </c>
      <c r="H271" s="273" t="s">
        <v>155</v>
      </c>
      <c r="I271" s="274"/>
      <c r="J271" s="274"/>
      <c r="K271" s="274"/>
      <c r="L271" s="274"/>
      <c r="M271" s="274"/>
      <c r="N271" s="275"/>
      <c r="O271" s="191"/>
      <c r="P271" s="240" t="s">
        <v>156</v>
      </c>
      <c r="Q271" s="240"/>
      <c r="R271" s="240"/>
      <c r="S271" s="240"/>
      <c r="T271" s="240"/>
      <c r="U271" s="240"/>
      <c r="V271" s="240"/>
      <c r="W271" s="240"/>
      <c r="X271" s="240"/>
      <c r="Y271" s="241"/>
      <c r="Z271" s="17"/>
    </row>
    <row r="272" spans="1:26" ht="20.100000000000001" customHeight="1" x14ac:dyDescent="0.15">
      <c r="A272" s="10"/>
      <c r="B272" s="1"/>
      <c r="C272" s="35"/>
      <c r="D272" s="381"/>
      <c r="E272" s="382"/>
      <c r="F272" s="295"/>
      <c r="G272" s="173" t="s">
        <v>229</v>
      </c>
      <c r="H272" s="273" t="s">
        <v>157</v>
      </c>
      <c r="I272" s="274"/>
      <c r="J272" s="274"/>
      <c r="K272" s="274"/>
      <c r="L272" s="274"/>
      <c r="M272" s="274"/>
      <c r="N272" s="275"/>
      <c r="O272" s="191"/>
      <c r="P272" s="240" t="s">
        <v>158</v>
      </c>
      <c r="Q272" s="240"/>
      <c r="R272" s="240"/>
      <c r="S272" s="240"/>
      <c r="T272" s="240"/>
      <c r="U272" s="240"/>
      <c r="V272" s="240"/>
      <c r="W272" s="240"/>
      <c r="X272" s="240"/>
      <c r="Y272" s="241"/>
      <c r="Z272" s="17"/>
    </row>
    <row r="273" spans="1:26" ht="20.100000000000001" customHeight="1" x14ac:dyDescent="0.15">
      <c r="A273" s="10"/>
      <c r="B273" s="1"/>
      <c r="C273" s="35"/>
      <c r="D273" s="381"/>
      <c r="E273" s="382"/>
      <c r="F273" s="295"/>
      <c r="G273" s="173" t="s">
        <v>230</v>
      </c>
      <c r="H273" s="273" t="s">
        <v>159</v>
      </c>
      <c r="I273" s="274"/>
      <c r="J273" s="274"/>
      <c r="K273" s="274"/>
      <c r="L273" s="274"/>
      <c r="M273" s="274"/>
      <c r="N273" s="275"/>
      <c r="O273" s="191"/>
      <c r="P273" s="240" t="s">
        <v>160</v>
      </c>
      <c r="Q273" s="240"/>
      <c r="R273" s="240"/>
      <c r="S273" s="240"/>
      <c r="T273" s="240"/>
      <c r="U273" s="240"/>
      <c r="V273" s="240"/>
      <c r="W273" s="240"/>
      <c r="X273" s="240"/>
      <c r="Y273" s="241"/>
      <c r="Z273" s="17"/>
    </row>
    <row r="274" spans="1:26" ht="20.100000000000001" customHeight="1" x14ac:dyDescent="0.15">
      <c r="A274" s="10"/>
      <c r="B274" s="1"/>
      <c r="C274" s="35"/>
      <c r="D274" s="381"/>
      <c r="E274" s="382"/>
      <c r="F274" s="295"/>
      <c r="G274" s="173" t="s">
        <v>231</v>
      </c>
      <c r="H274" s="273" t="s">
        <v>161</v>
      </c>
      <c r="I274" s="274"/>
      <c r="J274" s="274"/>
      <c r="K274" s="274"/>
      <c r="L274" s="274"/>
      <c r="M274" s="274"/>
      <c r="N274" s="275"/>
      <c r="O274" s="191"/>
      <c r="P274" s="240" t="s">
        <v>810</v>
      </c>
      <c r="Q274" s="240"/>
      <c r="R274" s="240"/>
      <c r="S274" s="240"/>
      <c r="T274" s="240"/>
      <c r="U274" s="240"/>
      <c r="V274" s="240"/>
      <c r="W274" s="240"/>
      <c r="X274" s="240"/>
      <c r="Y274" s="241"/>
      <c r="Z274" s="17"/>
    </row>
    <row r="275" spans="1:26" ht="20.100000000000001" customHeight="1" x14ac:dyDescent="0.15">
      <c r="A275" s="10"/>
      <c r="B275" s="1"/>
      <c r="C275" s="35"/>
      <c r="D275" s="388"/>
      <c r="E275" s="389"/>
      <c r="F275" s="296"/>
      <c r="G275" s="173" t="s">
        <v>236</v>
      </c>
      <c r="H275" s="273" t="s">
        <v>94</v>
      </c>
      <c r="I275" s="274"/>
      <c r="J275" s="274"/>
      <c r="K275" s="274"/>
      <c r="L275" s="274"/>
      <c r="M275" s="274"/>
      <c r="N275" s="275"/>
      <c r="O275" s="171"/>
      <c r="P275" s="242"/>
      <c r="Q275" s="243"/>
      <c r="R275" s="243"/>
      <c r="S275" s="243"/>
      <c r="T275" s="243"/>
      <c r="U275" s="243"/>
      <c r="V275" s="243"/>
      <c r="W275" s="243"/>
      <c r="X275" s="243"/>
      <c r="Y275" s="244"/>
      <c r="Z275" s="17"/>
    </row>
    <row r="276" spans="1:26" ht="20.100000000000001" customHeight="1" x14ac:dyDescent="0.15">
      <c r="A276" s="10">
        <f>IF(AND(F276="○",COUNTIF(O276:O297,"○")=0,TRIM(P298)=""),1001,0)</f>
        <v>0</v>
      </c>
      <c r="B276" s="1"/>
      <c r="C276" s="35"/>
      <c r="D276" s="381" t="s">
        <v>408</v>
      </c>
      <c r="E276" s="382"/>
      <c r="F276" s="294"/>
      <c r="G276" s="173" t="s">
        <v>227</v>
      </c>
      <c r="H276" s="273" t="s">
        <v>162</v>
      </c>
      <c r="I276" s="274"/>
      <c r="J276" s="274"/>
      <c r="K276" s="274"/>
      <c r="L276" s="274"/>
      <c r="M276" s="274"/>
      <c r="N276" s="275"/>
      <c r="O276" s="191"/>
      <c r="P276" s="240" t="s">
        <v>163</v>
      </c>
      <c r="Q276" s="240"/>
      <c r="R276" s="240"/>
      <c r="S276" s="240"/>
      <c r="T276" s="240"/>
      <c r="U276" s="240"/>
      <c r="V276" s="240"/>
      <c r="W276" s="240"/>
      <c r="X276" s="240"/>
      <c r="Y276" s="241"/>
      <c r="Z276" s="17"/>
    </row>
    <row r="277" spans="1:26" ht="20.100000000000001" customHeight="1" x14ac:dyDescent="0.15">
      <c r="A277" s="10"/>
      <c r="B277" s="1"/>
      <c r="C277" s="35"/>
      <c r="D277" s="381"/>
      <c r="E277" s="382"/>
      <c r="F277" s="295"/>
      <c r="G277" s="173" t="s">
        <v>228</v>
      </c>
      <c r="H277" s="273" t="s">
        <v>164</v>
      </c>
      <c r="I277" s="274"/>
      <c r="J277" s="274"/>
      <c r="K277" s="274"/>
      <c r="L277" s="274"/>
      <c r="M277" s="274"/>
      <c r="N277" s="275"/>
      <c r="O277" s="191"/>
      <c r="P277" s="240" t="s">
        <v>165</v>
      </c>
      <c r="Q277" s="240"/>
      <c r="R277" s="240"/>
      <c r="S277" s="240"/>
      <c r="T277" s="240"/>
      <c r="U277" s="240"/>
      <c r="V277" s="240"/>
      <c r="W277" s="240"/>
      <c r="X277" s="240"/>
      <c r="Y277" s="241"/>
      <c r="Z277" s="17"/>
    </row>
    <row r="278" spans="1:26" ht="20.100000000000001" customHeight="1" x14ac:dyDescent="0.15">
      <c r="A278" s="10"/>
      <c r="B278" s="1"/>
      <c r="C278" s="35"/>
      <c r="D278" s="381"/>
      <c r="E278" s="382"/>
      <c r="F278" s="295"/>
      <c r="G278" s="173" t="s">
        <v>229</v>
      </c>
      <c r="H278" s="273" t="s">
        <v>166</v>
      </c>
      <c r="I278" s="274"/>
      <c r="J278" s="274"/>
      <c r="K278" s="274"/>
      <c r="L278" s="274"/>
      <c r="M278" s="274"/>
      <c r="N278" s="275"/>
      <c r="O278" s="191"/>
      <c r="P278" s="240" t="s">
        <v>167</v>
      </c>
      <c r="Q278" s="240"/>
      <c r="R278" s="240"/>
      <c r="S278" s="240"/>
      <c r="T278" s="240"/>
      <c r="U278" s="240"/>
      <c r="V278" s="240"/>
      <c r="W278" s="240"/>
      <c r="X278" s="240"/>
      <c r="Y278" s="241"/>
      <c r="Z278" s="17"/>
    </row>
    <row r="279" spans="1:26" ht="20.100000000000001" customHeight="1" x14ac:dyDescent="0.15">
      <c r="A279" s="10"/>
      <c r="B279" s="1"/>
      <c r="C279" s="35"/>
      <c r="D279" s="381"/>
      <c r="E279" s="382"/>
      <c r="F279" s="295"/>
      <c r="G279" s="173" t="s">
        <v>230</v>
      </c>
      <c r="H279" s="273" t="s">
        <v>168</v>
      </c>
      <c r="I279" s="274"/>
      <c r="J279" s="274"/>
      <c r="K279" s="274"/>
      <c r="L279" s="274"/>
      <c r="M279" s="274"/>
      <c r="N279" s="275"/>
      <c r="O279" s="191"/>
      <c r="P279" s="240" t="s">
        <v>169</v>
      </c>
      <c r="Q279" s="240"/>
      <c r="R279" s="240"/>
      <c r="S279" s="240"/>
      <c r="T279" s="240"/>
      <c r="U279" s="240"/>
      <c r="V279" s="240"/>
      <c r="W279" s="240"/>
      <c r="X279" s="240"/>
      <c r="Y279" s="241"/>
      <c r="Z279" s="17"/>
    </row>
    <row r="280" spans="1:26" ht="20.100000000000001" customHeight="1" x14ac:dyDescent="0.15">
      <c r="A280" s="10"/>
      <c r="B280" s="1"/>
      <c r="C280" s="35"/>
      <c r="D280" s="381"/>
      <c r="E280" s="382"/>
      <c r="F280" s="295"/>
      <c r="G280" s="173" t="s">
        <v>231</v>
      </c>
      <c r="H280" s="273" t="s">
        <v>170</v>
      </c>
      <c r="I280" s="274"/>
      <c r="J280" s="274"/>
      <c r="K280" s="274"/>
      <c r="L280" s="274"/>
      <c r="M280" s="274"/>
      <c r="N280" s="275"/>
      <c r="O280" s="191"/>
      <c r="P280" s="240" t="s">
        <v>171</v>
      </c>
      <c r="Q280" s="240"/>
      <c r="R280" s="240"/>
      <c r="S280" s="240"/>
      <c r="T280" s="240"/>
      <c r="U280" s="240"/>
      <c r="V280" s="240"/>
      <c r="W280" s="240"/>
      <c r="X280" s="240"/>
      <c r="Y280" s="241"/>
      <c r="Z280" s="17"/>
    </row>
    <row r="281" spans="1:26" ht="20.100000000000001" customHeight="1" x14ac:dyDescent="0.15">
      <c r="A281" s="10"/>
      <c r="B281" s="1"/>
      <c r="C281" s="35"/>
      <c r="D281" s="381"/>
      <c r="E281" s="382"/>
      <c r="F281" s="295"/>
      <c r="G281" s="173" t="s">
        <v>232</v>
      </c>
      <c r="H281" s="273" t="s">
        <v>172</v>
      </c>
      <c r="I281" s="274"/>
      <c r="J281" s="274"/>
      <c r="K281" s="274"/>
      <c r="L281" s="274"/>
      <c r="M281" s="274"/>
      <c r="N281" s="275"/>
      <c r="O281" s="191"/>
      <c r="P281" s="240" t="s">
        <v>173</v>
      </c>
      <c r="Q281" s="240"/>
      <c r="R281" s="240"/>
      <c r="S281" s="240"/>
      <c r="T281" s="240"/>
      <c r="U281" s="240"/>
      <c r="V281" s="240"/>
      <c r="W281" s="240"/>
      <c r="X281" s="240"/>
      <c r="Y281" s="241"/>
      <c r="Z281" s="17"/>
    </row>
    <row r="282" spans="1:26" ht="20.100000000000001" customHeight="1" x14ac:dyDescent="0.15">
      <c r="A282" s="10"/>
      <c r="B282" s="1"/>
      <c r="C282" s="35"/>
      <c r="D282" s="381"/>
      <c r="E282" s="382"/>
      <c r="F282" s="295"/>
      <c r="G282" s="173" t="s">
        <v>233</v>
      </c>
      <c r="H282" s="273" t="s">
        <v>174</v>
      </c>
      <c r="I282" s="274"/>
      <c r="J282" s="274"/>
      <c r="K282" s="274"/>
      <c r="L282" s="274"/>
      <c r="M282" s="274"/>
      <c r="N282" s="275"/>
      <c r="O282" s="191"/>
      <c r="P282" s="240" t="s">
        <v>175</v>
      </c>
      <c r="Q282" s="240"/>
      <c r="R282" s="240"/>
      <c r="S282" s="240"/>
      <c r="T282" s="240"/>
      <c r="U282" s="240"/>
      <c r="V282" s="240"/>
      <c r="W282" s="240"/>
      <c r="X282" s="240"/>
      <c r="Y282" s="241"/>
      <c r="Z282" s="17"/>
    </row>
    <row r="283" spans="1:26" ht="20.100000000000001" customHeight="1" x14ac:dyDescent="0.15">
      <c r="A283" s="10"/>
      <c r="B283" s="1"/>
      <c r="C283" s="35"/>
      <c r="D283" s="381"/>
      <c r="E283" s="382"/>
      <c r="F283" s="295"/>
      <c r="G283" s="173" t="s">
        <v>234</v>
      </c>
      <c r="H283" s="273" t="s">
        <v>176</v>
      </c>
      <c r="I283" s="274"/>
      <c r="J283" s="274"/>
      <c r="K283" s="274"/>
      <c r="L283" s="274"/>
      <c r="M283" s="274"/>
      <c r="N283" s="275"/>
      <c r="O283" s="191"/>
      <c r="P283" s="240"/>
      <c r="Q283" s="240"/>
      <c r="R283" s="240"/>
      <c r="S283" s="240"/>
      <c r="T283" s="240"/>
      <c r="U283" s="240"/>
      <c r="V283" s="240"/>
      <c r="W283" s="240"/>
      <c r="X283" s="240"/>
      <c r="Y283" s="241"/>
      <c r="Z283" s="17"/>
    </row>
    <row r="284" spans="1:26" ht="20.100000000000001" customHeight="1" x14ac:dyDescent="0.15">
      <c r="A284" s="10"/>
      <c r="B284" s="1"/>
      <c r="C284" s="35"/>
      <c r="D284" s="381"/>
      <c r="E284" s="382"/>
      <c r="F284" s="295"/>
      <c r="G284" s="173" t="s">
        <v>235</v>
      </c>
      <c r="H284" s="273" t="s">
        <v>177</v>
      </c>
      <c r="I284" s="274"/>
      <c r="J284" s="274"/>
      <c r="K284" s="274"/>
      <c r="L284" s="274"/>
      <c r="M284" s="274"/>
      <c r="N284" s="275"/>
      <c r="O284" s="191"/>
      <c r="P284" s="240"/>
      <c r="Q284" s="240"/>
      <c r="R284" s="240"/>
      <c r="S284" s="240"/>
      <c r="T284" s="240"/>
      <c r="U284" s="240"/>
      <c r="V284" s="240"/>
      <c r="W284" s="240"/>
      <c r="X284" s="240"/>
      <c r="Y284" s="241"/>
      <c r="Z284" s="17"/>
    </row>
    <row r="285" spans="1:26" ht="20.100000000000001" customHeight="1" x14ac:dyDescent="0.15">
      <c r="A285" s="10"/>
      <c r="B285" s="1"/>
      <c r="C285" s="35"/>
      <c r="D285" s="381"/>
      <c r="E285" s="382"/>
      <c r="F285" s="295"/>
      <c r="G285" s="173" t="s">
        <v>237</v>
      </c>
      <c r="H285" s="273" t="s">
        <v>178</v>
      </c>
      <c r="I285" s="274"/>
      <c r="J285" s="274"/>
      <c r="K285" s="274"/>
      <c r="L285" s="274"/>
      <c r="M285" s="274"/>
      <c r="N285" s="275"/>
      <c r="O285" s="191"/>
      <c r="P285" s="240" t="s">
        <v>179</v>
      </c>
      <c r="Q285" s="240"/>
      <c r="R285" s="240"/>
      <c r="S285" s="240"/>
      <c r="T285" s="240"/>
      <c r="U285" s="240"/>
      <c r="V285" s="240"/>
      <c r="W285" s="240"/>
      <c r="X285" s="240"/>
      <c r="Y285" s="241"/>
      <c r="Z285" s="17"/>
    </row>
    <row r="286" spans="1:26" ht="20.100000000000001" customHeight="1" x14ac:dyDescent="0.15">
      <c r="A286" s="10"/>
      <c r="B286" s="1"/>
      <c r="C286" s="35"/>
      <c r="D286" s="381"/>
      <c r="E286" s="382"/>
      <c r="F286" s="295"/>
      <c r="G286" s="173" t="s">
        <v>238</v>
      </c>
      <c r="H286" s="273" t="s">
        <v>180</v>
      </c>
      <c r="I286" s="274"/>
      <c r="J286" s="274"/>
      <c r="K286" s="274"/>
      <c r="L286" s="274"/>
      <c r="M286" s="274"/>
      <c r="N286" s="275"/>
      <c r="O286" s="191"/>
      <c r="P286" s="240" t="s">
        <v>181</v>
      </c>
      <c r="Q286" s="240"/>
      <c r="R286" s="240"/>
      <c r="S286" s="240"/>
      <c r="T286" s="240"/>
      <c r="U286" s="240"/>
      <c r="V286" s="240"/>
      <c r="W286" s="240"/>
      <c r="X286" s="240"/>
      <c r="Y286" s="241"/>
      <c r="Z286" s="17"/>
    </row>
    <row r="287" spans="1:26" ht="20.100000000000001" customHeight="1" x14ac:dyDescent="0.15">
      <c r="A287" s="10"/>
      <c r="B287" s="1"/>
      <c r="C287" s="35"/>
      <c r="D287" s="381"/>
      <c r="E287" s="382"/>
      <c r="F287" s="295"/>
      <c r="G287" s="173" t="s">
        <v>239</v>
      </c>
      <c r="H287" s="273" t="s">
        <v>182</v>
      </c>
      <c r="I287" s="274"/>
      <c r="J287" s="274"/>
      <c r="K287" s="274"/>
      <c r="L287" s="274"/>
      <c r="M287" s="274"/>
      <c r="N287" s="275"/>
      <c r="O287" s="191"/>
      <c r="P287" s="240"/>
      <c r="Q287" s="240"/>
      <c r="R287" s="240"/>
      <c r="S287" s="240"/>
      <c r="T287" s="240"/>
      <c r="U287" s="240"/>
      <c r="V287" s="240"/>
      <c r="W287" s="240"/>
      <c r="X287" s="240"/>
      <c r="Y287" s="241"/>
      <c r="Z287" s="17"/>
    </row>
    <row r="288" spans="1:26" ht="20.100000000000001" customHeight="1" x14ac:dyDescent="0.15">
      <c r="A288" s="10"/>
      <c r="B288" s="1"/>
      <c r="C288" s="35"/>
      <c r="D288" s="381"/>
      <c r="E288" s="382"/>
      <c r="F288" s="295"/>
      <c r="G288" s="173" t="s">
        <v>240</v>
      </c>
      <c r="H288" s="273" t="s">
        <v>183</v>
      </c>
      <c r="I288" s="274"/>
      <c r="J288" s="274"/>
      <c r="K288" s="274"/>
      <c r="L288" s="274"/>
      <c r="M288" s="274"/>
      <c r="N288" s="275"/>
      <c r="O288" s="191"/>
      <c r="P288" s="240"/>
      <c r="Q288" s="240"/>
      <c r="R288" s="240"/>
      <c r="S288" s="240"/>
      <c r="T288" s="240"/>
      <c r="U288" s="240"/>
      <c r="V288" s="240"/>
      <c r="W288" s="240"/>
      <c r="X288" s="240"/>
      <c r="Y288" s="241"/>
      <c r="Z288" s="17"/>
    </row>
    <row r="289" spans="1:26" ht="20.100000000000001" customHeight="1" x14ac:dyDescent="0.15">
      <c r="A289" s="10"/>
      <c r="B289" s="1"/>
      <c r="C289" s="35"/>
      <c r="D289" s="381"/>
      <c r="E289" s="382"/>
      <c r="F289" s="295"/>
      <c r="G289" s="173" t="s">
        <v>241</v>
      </c>
      <c r="H289" s="273" t="s">
        <v>184</v>
      </c>
      <c r="I289" s="274"/>
      <c r="J289" s="274"/>
      <c r="K289" s="274"/>
      <c r="L289" s="274"/>
      <c r="M289" s="274"/>
      <c r="N289" s="275"/>
      <c r="O289" s="191"/>
      <c r="P289" s="240"/>
      <c r="Q289" s="240"/>
      <c r="R289" s="240"/>
      <c r="S289" s="240"/>
      <c r="T289" s="240"/>
      <c r="U289" s="240"/>
      <c r="V289" s="240"/>
      <c r="W289" s="240"/>
      <c r="X289" s="240"/>
      <c r="Y289" s="241"/>
      <c r="Z289" s="17"/>
    </row>
    <row r="290" spans="1:26" ht="20.100000000000001" customHeight="1" x14ac:dyDescent="0.15">
      <c r="A290" s="10"/>
      <c r="B290" s="1"/>
      <c r="C290" s="35"/>
      <c r="D290" s="381"/>
      <c r="E290" s="382"/>
      <c r="F290" s="295"/>
      <c r="G290" s="173" t="s">
        <v>242</v>
      </c>
      <c r="H290" s="273" t="s">
        <v>185</v>
      </c>
      <c r="I290" s="274"/>
      <c r="J290" s="274"/>
      <c r="K290" s="274"/>
      <c r="L290" s="274"/>
      <c r="M290" s="274"/>
      <c r="N290" s="275"/>
      <c r="O290" s="191"/>
      <c r="P290" s="240"/>
      <c r="Q290" s="240"/>
      <c r="R290" s="240"/>
      <c r="S290" s="240"/>
      <c r="T290" s="240"/>
      <c r="U290" s="240"/>
      <c r="V290" s="240"/>
      <c r="W290" s="240"/>
      <c r="X290" s="240"/>
      <c r="Y290" s="241"/>
      <c r="Z290" s="17"/>
    </row>
    <row r="291" spans="1:26" ht="20.100000000000001" customHeight="1" x14ac:dyDescent="0.15">
      <c r="A291" s="10"/>
      <c r="B291" s="1"/>
      <c r="C291" s="35"/>
      <c r="D291" s="381"/>
      <c r="E291" s="382"/>
      <c r="F291" s="295"/>
      <c r="G291" s="173" t="s">
        <v>243</v>
      </c>
      <c r="H291" s="273" t="s">
        <v>186</v>
      </c>
      <c r="I291" s="274"/>
      <c r="J291" s="274"/>
      <c r="K291" s="274"/>
      <c r="L291" s="274"/>
      <c r="M291" s="274"/>
      <c r="N291" s="275"/>
      <c r="O291" s="191"/>
      <c r="P291" s="240"/>
      <c r="Q291" s="240"/>
      <c r="R291" s="240"/>
      <c r="S291" s="240"/>
      <c r="T291" s="240"/>
      <c r="U291" s="240"/>
      <c r="V291" s="240"/>
      <c r="W291" s="240"/>
      <c r="X291" s="240"/>
      <c r="Y291" s="241"/>
      <c r="Z291" s="17"/>
    </row>
    <row r="292" spans="1:26" ht="20.100000000000001" customHeight="1" x14ac:dyDescent="0.15">
      <c r="A292" s="10"/>
      <c r="B292" s="1"/>
      <c r="C292" s="35"/>
      <c r="D292" s="381"/>
      <c r="E292" s="382"/>
      <c r="F292" s="295"/>
      <c r="G292" s="173" t="s">
        <v>244</v>
      </c>
      <c r="H292" s="273" t="s">
        <v>187</v>
      </c>
      <c r="I292" s="274"/>
      <c r="J292" s="274"/>
      <c r="K292" s="274"/>
      <c r="L292" s="274"/>
      <c r="M292" s="274"/>
      <c r="N292" s="275"/>
      <c r="O292" s="191"/>
      <c r="P292" s="240"/>
      <c r="Q292" s="240"/>
      <c r="R292" s="240"/>
      <c r="S292" s="240"/>
      <c r="T292" s="240"/>
      <c r="U292" s="240"/>
      <c r="V292" s="240"/>
      <c r="W292" s="240"/>
      <c r="X292" s="240"/>
      <c r="Y292" s="241"/>
      <c r="Z292" s="17"/>
    </row>
    <row r="293" spans="1:26" ht="20.100000000000001" customHeight="1" x14ac:dyDescent="0.15">
      <c r="A293" s="10"/>
      <c r="B293" s="1"/>
      <c r="C293" s="35"/>
      <c r="D293" s="381"/>
      <c r="E293" s="382"/>
      <c r="F293" s="295"/>
      <c r="G293" s="173" t="s">
        <v>245</v>
      </c>
      <c r="H293" s="273" t="s">
        <v>188</v>
      </c>
      <c r="I293" s="274"/>
      <c r="J293" s="274"/>
      <c r="K293" s="274"/>
      <c r="L293" s="274"/>
      <c r="M293" s="274"/>
      <c r="N293" s="275"/>
      <c r="O293" s="191"/>
      <c r="P293" s="240"/>
      <c r="Q293" s="240"/>
      <c r="R293" s="240"/>
      <c r="S293" s="240"/>
      <c r="T293" s="240"/>
      <c r="U293" s="240"/>
      <c r="V293" s="240"/>
      <c r="W293" s="240"/>
      <c r="X293" s="240"/>
      <c r="Y293" s="241"/>
      <c r="Z293" s="17"/>
    </row>
    <row r="294" spans="1:26" ht="20.100000000000001" customHeight="1" x14ac:dyDescent="0.15">
      <c r="A294" s="10"/>
      <c r="B294" s="1"/>
      <c r="C294" s="35"/>
      <c r="D294" s="381"/>
      <c r="E294" s="382"/>
      <c r="F294" s="295"/>
      <c r="G294" s="173" t="s">
        <v>246</v>
      </c>
      <c r="H294" s="273" t="s">
        <v>189</v>
      </c>
      <c r="I294" s="274"/>
      <c r="J294" s="274"/>
      <c r="K294" s="274"/>
      <c r="L294" s="274"/>
      <c r="M294" s="274"/>
      <c r="N294" s="275"/>
      <c r="O294" s="191"/>
      <c r="P294" s="240"/>
      <c r="Q294" s="240"/>
      <c r="R294" s="240"/>
      <c r="S294" s="240"/>
      <c r="T294" s="240"/>
      <c r="U294" s="240"/>
      <c r="V294" s="240"/>
      <c r="W294" s="240"/>
      <c r="X294" s="240"/>
      <c r="Y294" s="241"/>
      <c r="Z294" s="17"/>
    </row>
    <row r="295" spans="1:26" ht="20.100000000000001" customHeight="1" x14ac:dyDescent="0.15">
      <c r="A295" s="10"/>
      <c r="B295" s="1"/>
      <c r="C295" s="35"/>
      <c r="D295" s="381"/>
      <c r="E295" s="382"/>
      <c r="F295" s="295"/>
      <c r="G295" s="173" t="s">
        <v>247</v>
      </c>
      <c r="H295" s="273" t="s">
        <v>190</v>
      </c>
      <c r="I295" s="274"/>
      <c r="J295" s="274"/>
      <c r="K295" s="274"/>
      <c r="L295" s="274"/>
      <c r="M295" s="274"/>
      <c r="N295" s="275"/>
      <c r="O295" s="191"/>
      <c r="P295" s="240"/>
      <c r="Q295" s="240"/>
      <c r="R295" s="240"/>
      <c r="S295" s="240"/>
      <c r="T295" s="240"/>
      <c r="U295" s="240"/>
      <c r="V295" s="240"/>
      <c r="W295" s="240"/>
      <c r="X295" s="240"/>
      <c r="Y295" s="241"/>
      <c r="Z295" s="17"/>
    </row>
    <row r="296" spans="1:26" ht="20.100000000000001" customHeight="1" x14ac:dyDescent="0.15">
      <c r="A296" s="10"/>
      <c r="B296" s="1"/>
      <c r="C296" s="35"/>
      <c r="D296" s="381"/>
      <c r="E296" s="382"/>
      <c r="F296" s="295"/>
      <c r="G296" s="173" t="s">
        <v>248</v>
      </c>
      <c r="H296" s="273" t="s">
        <v>191</v>
      </c>
      <c r="I296" s="274"/>
      <c r="J296" s="274"/>
      <c r="K296" s="274"/>
      <c r="L296" s="274"/>
      <c r="M296" s="274"/>
      <c r="N296" s="275"/>
      <c r="O296" s="191"/>
      <c r="P296" s="240"/>
      <c r="Q296" s="240"/>
      <c r="R296" s="240"/>
      <c r="S296" s="240"/>
      <c r="T296" s="240"/>
      <c r="U296" s="240"/>
      <c r="V296" s="240"/>
      <c r="W296" s="240"/>
      <c r="X296" s="240"/>
      <c r="Y296" s="241"/>
      <c r="Z296" s="17"/>
    </row>
    <row r="297" spans="1:26" ht="20.100000000000001" customHeight="1" x14ac:dyDescent="0.15">
      <c r="A297" s="10"/>
      <c r="B297" s="1"/>
      <c r="C297" s="35"/>
      <c r="D297" s="381"/>
      <c r="E297" s="382"/>
      <c r="F297" s="295"/>
      <c r="G297" s="173" t="s">
        <v>249</v>
      </c>
      <c r="H297" s="273" t="s">
        <v>192</v>
      </c>
      <c r="I297" s="274"/>
      <c r="J297" s="274"/>
      <c r="K297" s="274"/>
      <c r="L297" s="274"/>
      <c r="M297" s="274"/>
      <c r="N297" s="275"/>
      <c r="O297" s="191"/>
      <c r="P297" s="240"/>
      <c r="Q297" s="240"/>
      <c r="R297" s="240"/>
      <c r="S297" s="240"/>
      <c r="T297" s="240"/>
      <c r="U297" s="240"/>
      <c r="V297" s="240"/>
      <c r="W297" s="240"/>
      <c r="X297" s="240"/>
      <c r="Y297" s="241"/>
      <c r="Z297" s="17"/>
    </row>
    <row r="298" spans="1:26" ht="20.100000000000001" customHeight="1" x14ac:dyDescent="0.15">
      <c r="A298" s="10"/>
      <c r="B298" s="1"/>
      <c r="C298" s="35"/>
      <c r="D298" s="381"/>
      <c r="E298" s="382"/>
      <c r="F298" s="296"/>
      <c r="G298" s="173" t="s">
        <v>236</v>
      </c>
      <c r="H298" s="273" t="s">
        <v>94</v>
      </c>
      <c r="I298" s="274"/>
      <c r="J298" s="274"/>
      <c r="K298" s="274"/>
      <c r="L298" s="274"/>
      <c r="M298" s="274"/>
      <c r="N298" s="275"/>
      <c r="O298" s="171"/>
      <c r="P298" s="242"/>
      <c r="Q298" s="243"/>
      <c r="R298" s="243"/>
      <c r="S298" s="243"/>
      <c r="T298" s="243"/>
      <c r="U298" s="243"/>
      <c r="V298" s="243"/>
      <c r="W298" s="243"/>
      <c r="X298" s="243"/>
      <c r="Y298" s="244"/>
      <c r="Z298" s="17"/>
    </row>
    <row r="299" spans="1:26" ht="20.100000000000001" customHeight="1" x14ac:dyDescent="0.15">
      <c r="A299" s="10">
        <f>IF(AND(F299="○",COUNTIF(O299:O320,"○")=0,TRIM(P321)=""),1001,0)</f>
        <v>0</v>
      </c>
      <c r="B299" s="1"/>
      <c r="C299" s="35"/>
      <c r="D299" s="386" t="s">
        <v>409</v>
      </c>
      <c r="E299" s="387"/>
      <c r="F299" s="294"/>
      <c r="G299" s="173" t="s">
        <v>227</v>
      </c>
      <c r="H299" s="273" t="s">
        <v>193</v>
      </c>
      <c r="I299" s="274"/>
      <c r="J299" s="274"/>
      <c r="K299" s="274"/>
      <c r="L299" s="274"/>
      <c r="M299" s="274"/>
      <c r="N299" s="275"/>
      <c r="O299" s="191"/>
      <c r="P299" s="240" t="s">
        <v>194</v>
      </c>
      <c r="Q299" s="240"/>
      <c r="R299" s="240"/>
      <c r="S299" s="240"/>
      <c r="T299" s="240"/>
      <c r="U299" s="240"/>
      <c r="V299" s="240"/>
      <c r="W299" s="240"/>
      <c r="X299" s="240"/>
      <c r="Y299" s="241"/>
      <c r="Z299" s="17"/>
    </row>
    <row r="300" spans="1:26" ht="20.100000000000001" customHeight="1" x14ac:dyDescent="0.15">
      <c r="A300" s="10"/>
      <c r="B300" s="1"/>
      <c r="C300" s="35"/>
      <c r="D300" s="381"/>
      <c r="E300" s="382"/>
      <c r="F300" s="295"/>
      <c r="G300" s="173" t="s">
        <v>228</v>
      </c>
      <c r="H300" s="273" t="s">
        <v>195</v>
      </c>
      <c r="I300" s="274"/>
      <c r="J300" s="274"/>
      <c r="K300" s="274"/>
      <c r="L300" s="274"/>
      <c r="M300" s="274"/>
      <c r="N300" s="275"/>
      <c r="O300" s="191"/>
      <c r="P300" s="240"/>
      <c r="Q300" s="240"/>
      <c r="R300" s="240"/>
      <c r="S300" s="240"/>
      <c r="T300" s="240"/>
      <c r="U300" s="240"/>
      <c r="V300" s="240"/>
      <c r="W300" s="240"/>
      <c r="X300" s="240"/>
      <c r="Y300" s="241"/>
      <c r="Z300" s="17"/>
    </row>
    <row r="301" spans="1:26" ht="20.100000000000001" customHeight="1" x14ac:dyDescent="0.15">
      <c r="A301" s="10"/>
      <c r="B301" s="1"/>
      <c r="C301" s="35"/>
      <c r="D301" s="381"/>
      <c r="E301" s="382"/>
      <c r="F301" s="295"/>
      <c r="G301" s="173" t="s">
        <v>229</v>
      </c>
      <c r="H301" s="273" t="s">
        <v>196</v>
      </c>
      <c r="I301" s="274"/>
      <c r="J301" s="274"/>
      <c r="K301" s="274"/>
      <c r="L301" s="274"/>
      <c r="M301" s="274"/>
      <c r="N301" s="275"/>
      <c r="O301" s="191"/>
      <c r="P301" s="240" t="s">
        <v>197</v>
      </c>
      <c r="Q301" s="240"/>
      <c r="R301" s="240"/>
      <c r="S301" s="240"/>
      <c r="T301" s="240"/>
      <c r="U301" s="240"/>
      <c r="V301" s="240"/>
      <c r="W301" s="240"/>
      <c r="X301" s="240"/>
      <c r="Y301" s="241"/>
      <c r="Z301" s="17"/>
    </row>
    <row r="302" spans="1:26" ht="20.100000000000001" customHeight="1" x14ac:dyDescent="0.15">
      <c r="A302" s="10"/>
      <c r="B302" s="1"/>
      <c r="C302" s="35"/>
      <c r="D302" s="381"/>
      <c r="E302" s="382"/>
      <c r="F302" s="295"/>
      <c r="G302" s="173" t="s">
        <v>230</v>
      </c>
      <c r="H302" s="273" t="s">
        <v>198</v>
      </c>
      <c r="I302" s="274"/>
      <c r="J302" s="274"/>
      <c r="K302" s="274"/>
      <c r="L302" s="274"/>
      <c r="M302" s="274"/>
      <c r="N302" s="275"/>
      <c r="O302" s="191"/>
      <c r="P302" s="240" t="s">
        <v>199</v>
      </c>
      <c r="Q302" s="240"/>
      <c r="R302" s="240"/>
      <c r="S302" s="240"/>
      <c r="T302" s="240"/>
      <c r="U302" s="240"/>
      <c r="V302" s="240"/>
      <c r="W302" s="240"/>
      <c r="X302" s="240"/>
      <c r="Y302" s="241"/>
      <c r="Z302" s="17"/>
    </row>
    <row r="303" spans="1:26" ht="20.100000000000001" customHeight="1" x14ac:dyDescent="0.15">
      <c r="A303" s="10"/>
      <c r="B303" s="1"/>
      <c r="C303" s="35"/>
      <c r="D303" s="381"/>
      <c r="E303" s="382"/>
      <c r="F303" s="295"/>
      <c r="G303" s="173" t="s">
        <v>231</v>
      </c>
      <c r="H303" s="273" t="s">
        <v>200</v>
      </c>
      <c r="I303" s="274"/>
      <c r="J303" s="274"/>
      <c r="K303" s="274"/>
      <c r="L303" s="274"/>
      <c r="M303" s="274"/>
      <c r="N303" s="275"/>
      <c r="O303" s="191"/>
      <c r="P303" s="240"/>
      <c r="Q303" s="240"/>
      <c r="R303" s="240"/>
      <c r="S303" s="240"/>
      <c r="T303" s="240"/>
      <c r="U303" s="240"/>
      <c r="V303" s="240"/>
      <c r="W303" s="240"/>
      <c r="X303" s="240"/>
      <c r="Y303" s="241"/>
      <c r="Z303" s="17"/>
    </row>
    <row r="304" spans="1:26" ht="20.100000000000001" customHeight="1" x14ac:dyDescent="0.15">
      <c r="A304" s="10"/>
      <c r="B304" s="1"/>
      <c r="C304" s="35"/>
      <c r="D304" s="381"/>
      <c r="E304" s="382"/>
      <c r="F304" s="295"/>
      <c r="G304" s="173" t="s">
        <v>232</v>
      </c>
      <c r="H304" s="273" t="s">
        <v>201</v>
      </c>
      <c r="I304" s="274"/>
      <c r="J304" s="274"/>
      <c r="K304" s="274"/>
      <c r="L304" s="274"/>
      <c r="M304" s="274"/>
      <c r="N304" s="275"/>
      <c r="O304" s="191"/>
      <c r="P304" s="240"/>
      <c r="Q304" s="240"/>
      <c r="R304" s="240"/>
      <c r="S304" s="240"/>
      <c r="T304" s="240"/>
      <c r="U304" s="240"/>
      <c r="V304" s="240"/>
      <c r="W304" s="240"/>
      <c r="X304" s="240"/>
      <c r="Y304" s="241"/>
      <c r="Z304" s="17"/>
    </row>
    <row r="305" spans="1:26" ht="20.100000000000001" customHeight="1" x14ac:dyDescent="0.15">
      <c r="A305" s="10"/>
      <c r="B305" s="1"/>
      <c r="C305" s="35"/>
      <c r="D305" s="381"/>
      <c r="E305" s="382"/>
      <c r="F305" s="295"/>
      <c r="G305" s="173" t="s">
        <v>233</v>
      </c>
      <c r="H305" s="273" t="s">
        <v>202</v>
      </c>
      <c r="I305" s="274"/>
      <c r="J305" s="274"/>
      <c r="K305" s="274"/>
      <c r="L305" s="274"/>
      <c r="M305" s="274"/>
      <c r="N305" s="275"/>
      <c r="O305" s="191"/>
      <c r="P305" s="240" t="s">
        <v>203</v>
      </c>
      <c r="Q305" s="240"/>
      <c r="R305" s="240"/>
      <c r="S305" s="240"/>
      <c r="T305" s="240"/>
      <c r="U305" s="240"/>
      <c r="V305" s="240"/>
      <c r="W305" s="240"/>
      <c r="X305" s="240"/>
      <c r="Y305" s="241"/>
      <c r="Z305" s="17"/>
    </row>
    <row r="306" spans="1:26" ht="20.100000000000001" customHeight="1" x14ac:dyDescent="0.15">
      <c r="A306" s="10"/>
      <c r="B306" s="1"/>
      <c r="C306" s="35"/>
      <c r="D306" s="381"/>
      <c r="E306" s="382"/>
      <c r="F306" s="295"/>
      <c r="G306" s="173" t="s">
        <v>234</v>
      </c>
      <c r="H306" s="273" t="s">
        <v>204</v>
      </c>
      <c r="I306" s="274"/>
      <c r="J306" s="274"/>
      <c r="K306" s="274"/>
      <c r="L306" s="274"/>
      <c r="M306" s="274"/>
      <c r="N306" s="275"/>
      <c r="O306" s="191"/>
      <c r="P306" s="240" t="s">
        <v>205</v>
      </c>
      <c r="Q306" s="240"/>
      <c r="R306" s="240"/>
      <c r="S306" s="240"/>
      <c r="T306" s="240"/>
      <c r="U306" s="240"/>
      <c r="V306" s="240"/>
      <c r="W306" s="240"/>
      <c r="X306" s="240"/>
      <c r="Y306" s="241"/>
      <c r="Z306" s="17"/>
    </row>
    <row r="307" spans="1:26" ht="20.100000000000001" customHeight="1" x14ac:dyDescent="0.15">
      <c r="A307" s="10"/>
      <c r="B307" s="1"/>
      <c r="C307" s="35"/>
      <c r="D307" s="381"/>
      <c r="E307" s="382"/>
      <c r="F307" s="295"/>
      <c r="G307" s="173" t="s">
        <v>235</v>
      </c>
      <c r="H307" s="273" t="s">
        <v>206</v>
      </c>
      <c r="I307" s="274"/>
      <c r="J307" s="274"/>
      <c r="K307" s="274"/>
      <c r="L307" s="274"/>
      <c r="M307" s="274"/>
      <c r="N307" s="275"/>
      <c r="O307" s="191"/>
      <c r="P307" s="240" t="s">
        <v>207</v>
      </c>
      <c r="Q307" s="240"/>
      <c r="R307" s="240"/>
      <c r="S307" s="240"/>
      <c r="T307" s="240"/>
      <c r="U307" s="240"/>
      <c r="V307" s="240"/>
      <c r="W307" s="240"/>
      <c r="X307" s="240"/>
      <c r="Y307" s="241"/>
      <c r="Z307" s="17"/>
    </row>
    <row r="308" spans="1:26" ht="20.100000000000001" customHeight="1" x14ac:dyDescent="0.15">
      <c r="A308" s="10"/>
      <c r="B308" s="1"/>
      <c r="C308" s="35"/>
      <c r="D308" s="381"/>
      <c r="E308" s="382"/>
      <c r="F308" s="295"/>
      <c r="G308" s="173" t="s">
        <v>237</v>
      </c>
      <c r="H308" s="273" t="s">
        <v>208</v>
      </c>
      <c r="I308" s="274"/>
      <c r="J308" s="274"/>
      <c r="K308" s="274"/>
      <c r="L308" s="274"/>
      <c r="M308" s="274"/>
      <c r="N308" s="275"/>
      <c r="O308" s="191"/>
      <c r="P308" s="240" t="s">
        <v>209</v>
      </c>
      <c r="Q308" s="240"/>
      <c r="R308" s="240"/>
      <c r="S308" s="240"/>
      <c r="T308" s="240"/>
      <c r="U308" s="240"/>
      <c r="V308" s="240"/>
      <c r="W308" s="240"/>
      <c r="X308" s="240"/>
      <c r="Y308" s="241"/>
      <c r="Z308" s="17"/>
    </row>
    <row r="309" spans="1:26" ht="20.100000000000001" customHeight="1" x14ac:dyDescent="0.15">
      <c r="A309" s="10"/>
      <c r="B309" s="1"/>
      <c r="C309" s="35"/>
      <c r="D309" s="381"/>
      <c r="E309" s="382"/>
      <c r="F309" s="295"/>
      <c r="G309" s="173" t="s">
        <v>238</v>
      </c>
      <c r="H309" s="273" t="s">
        <v>210</v>
      </c>
      <c r="I309" s="274"/>
      <c r="J309" s="274"/>
      <c r="K309" s="274"/>
      <c r="L309" s="274"/>
      <c r="M309" s="274"/>
      <c r="N309" s="275"/>
      <c r="O309" s="191"/>
      <c r="P309" s="240" t="s">
        <v>211</v>
      </c>
      <c r="Q309" s="240"/>
      <c r="R309" s="240"/>
      <c r="S309" s="240"/>
      <c r="T309" s="240"/>
      <c r="U309" s="240"/>
      <c r="V309" s="240"/>
      <c r="W309" s="240"/>
      <c r="X309" s="240"/>
      <c r="Y309" s="241"/>
      <c r="Z309" s="17"/>
    </row>
    <row r="310" spans="1:26" ht="20.100000000000001" customHeight="1" x14ac:dyDescent="0.15">
      <c r="A310" s="10"/>
      <c r="B310" s="1"/>
      <c r="C310" s="35"/>
      <c r="D310" s="381"/>
      <c r="E310" s="382"/>
      <c r="F310" s="295"/>
      <c r="G310" s="173" t="s">
        <v>239</v>
      </c>
      <c r="H310" s="273" t="s">
        <v>212</v>
      </c>
      <c r="I310" s="274"/>
      <c r="J310" s="274"/>
      <c r="K310" s="274"/>
      <c r="L310" s="274"/>
      <c r="M310" s="274"/>
      <c r="N310" s="275"/>
      <c r="O310" s="191"/>
      <c r="P310" s="240"/>
      <c r="Q310" s="240"/>
      <c r="R310" s="240"/>
      <c r="S310" s="240"/>
      <c r="T310" s="240"/>
      <c r="U310" s="240"/>
      <c r="V310" s="240"/>
      <c r="W310" s="240"/>
      <c r="X310" s="240"/>
      <c r="Y310" s="241"/>
      <c r="Z310" s="17"/>
    </row>
    <row r="311" spans="1:26" ht="20.100000000000001" customHeight="1" x14ac:dyDescent="0.15">
      <c r="A311" s="10"/>
      <c r="B311" s="1"/>
      <c r="C311" s="35"/>
      <c r="D311" s="381"/>
      <c r="E311" s="382"/>
      <c r="F311" s="295"/>
      <c r="G311" s="173" t="s">
        <v>240</v>
      </c>
      <c r="H311" s="273" t="s">
        <v>213</v>
      </c>
      <c r="I311" s="274"/>
      <c r="J311" s="274"/>
      <c r="K311" s="274"/>
      <c r="L311" s="274"/>
      <c r="M311" s="274"/>
      <c r="N311" s="275"/>
      <c r="O311" s="191"/>
      <c r="P311" s="240" t="s">
        <v>214</v>
      </c>
      <c r="Q311" s="240"/>
      <c r="R311" s="240"/>
      <c r="S311" s="240"/>
      <c r="T311" s="240"/>
      <c r="U311" s="240"/>
      <c r="V311" s="240"/>
      <c r="W311" s="240"/>
      <c r="X311" s="240"/>
      <c r="Y311" s="241"/>
      <c r="Z311" s="17"/>
    </row>
    <row r="312" spans="1:26" ht="20.100000000000001" customHeight="1" x14ac:dyDescent="0.15">
      <c r="A312" s="10"/>
      <c r="B312" s="1"/>
      <c r="C312" s="35"/>
      <c r="D312" s="381"/>
      <c r="E312" s="382"/>
      <c r="F312" s="295"/>
      <c r="G312" s="173" t="s">
        <v>241</v>
      </c>
      <c r="H312" s="273" t="s">
        <v>215</v>
      </c>
      <c r="I312" s="274"/>
      <c r="J312" s="274"/>
      <c r="K312" s="274"/>
      <c r="L312" s="274"/>
      <c r="M312" s="274"/>
      <c r="N312" s="275"/>
      <c r="O312" s="191"/>
      <c r="P312" s="240"/>
      <c r="Q312" s="240"/>
      <c r="R312" s="240"/>
      <c r="S312" s="240"/>
      <c r="T312" s="240"/>
      <c r="U312" s="240"/>
      <c r="V312" s="240"/>
      <c r="W312" s="240"/>
      <c r="X312" s="240"/>
      <c r="Y312" s="241"/>
      <c r="Z312" s="17"/>
    </row>
    <row r="313" spans="1:26" ht="20.100000000000001" customHeight="1" x14ac:dyDescent="0.15">
      <c r="A313" s="10"/>
      <c r="B313" s="1"/>
      <c r="C313" s="35"/>
      <c r="D313" s="381"/>
      <c r="E313" s="382"/>
      <c r="F313" s="295"/>
      <c r="G313" s="173" t="s">
        <v>242</v>
      </c>
      <c r="H313" s="273" t="s">
        <v>216</v>
      </c>
      <c r="I313" s="274"/>
      <c r="J313" s="274"/>
      <c r="K313" s="274"/>
      <c r="L313" s="274"/>
      <c r="M313" s="274"/>
      <c r="N313" s="275"/>
      <c r="O313" s="191"/>
      <c r="P313" s="240"/>
      <c r="Q313" s="240"/>
      <c r="R313" s="240"/>
      <c r="S313" s="240"/>
      <c r="T313" s="240"/>
      <c r="U313" s="240"/>
      <c r="V313" s="240"/>
      <c r="W313" s="240"/>
      <c r="X313" s="240"/>
      <c r="Y313" s="241"/>
      <c r="Z313" s="17"/>
    </row>
    <row r="314" spans="1:26" ht="20.100000000000001" customHeight="1" x14ac:dyDescent="0.15">
      <c r="A314" s="10"/>
      <c r="B314" s="1"/>
      <c r="C314" s="35"/>
      <c r="D314" s="381"/>
      <c r="E314" s="382"/>
      <c r="F314" s="295"/>
      <c r="G314" s="173" t="s">
        <v>243</v>
      </c>
      <c r="H314" s="273" t="s">
        <v>217</v>
      </c>
      <c r="I314" s="274"/>
      <c r="J314" s="274"/>
      <c r="K314" s="274"/>
      <c r="L314" s="274"/>
      <c r="M314" s="274"/>
      <c r="N314" s="275"/>
      <c r="O314" s="191"/>
      <c r="P314" s="240"/>
      <c r="Q314" s="240"/>
      <c r="R314" s="240"/>
      <c r="S314" s="240"/>
      <c r="T314" s="240"/>
      <c r="U314" s="240"/>
      <c r="V314" s="240"/>
      <c r="W314" s="240"/>
      <c r="X314" s="240"/>
      <c r="Y314" s="241"/>
      <c r="Z314" s="17"/>
    </row>
    <row r="315" spans="1:26" ht="20.100000000000001" customHeight="1" x14ac:dyDescent="0.15">
      <c r="A315" s="10"/>
      <c r="B315" s="1"/>
      <c r="C315" s="35"/>
      <c r="D315" s="381"/>
      <c r="E315" s="382"/>
      <c r="F315" s="295"/>
      <c r="G315" s="173" t="s">
        <v>244</v>
      </c>
      <c r="H315" s="273" t="s">
        <v>218</v>
      </c>
      <c r="I315" s="274"/>
      <c r="J315" s="274"/>
      <c r="K315" s="274"/>
      <c r="L315" s="274"/>
      <c r="M315" s="274"/>
      <c r="N315" s="275"/>
      <c r="O315" s="191"/>
      <c r="P315" s="240"/>
      <c r="Q315" s="240"/>
      <c r="R315" s="240"/>
      <c r="S315" s="240"/>
      <c r="T315" s="240"/>
      <c r="U315" s="240"/>
      <c r="V315" s="240"/>
      <c r="W315" s="240"/>
      <c r="X315" s="240"/>
      <c r="Y315" s="241"/>
      <c r="Z315" s="17"/>
    </row>
    <row r="316" spans="1:26" ht="20.100000000000001" customHeight="1" x14ac:dyDescent="0.15">
      <c r="A316" s="10"/>
      <c r="B316" s="1"/>
      <c r="C316" s="35"/>
      <c r="D316" s="381"/>
      <c r="E316" s="382"/>
      <c r="F316" s="295"/>
      <c r="G316" s="173" t="s">
        <v>245</v>
      </c>
      <c r="H316" s="273" t="s">
        <v>219</v>
      </c>
      <c r="I316" s="274"/>
      <c r="J316" s="274"/>
      <c r="K316" s="274"/>
      <c r="L316" s="274"/>
      <c r="M316" s="274"/>
      <c r="N316" s="275"/>
      <c r="O316" s="191"/>
      <c r="P316" s="240"/>
      <c r="Q316" s="240"/>
      <c r="R316" s="240"/>
      <c r="S316" s="240"/>
      <c r="T316" s="240"/>
      <c r="U316" s="240"/>
      <c r="V316" s="240"/>
      <c r="W316" s="240"/>
      <c r="X316" s="240"/>
      <c r="Y316" s="241"/>
      <c r="Z316" s="17"/>
    </row>
    <row r="317" spans="1:26" ht="20.100000000000001" customHeight="1" x14ac:dyDescent="0.15">
      <c r="A317" s="10"/>
      <c r="B317" s="1"/>
      <c r="C317" s="35"/>
      <c r="D317" s="381"/>
      <c r="E317" s="382"/>
      <c r="F317" s="295"/>
      <c r="G317" s="173" t="s">
        <v>246</v>
      </c>
      <c r="H317" s="273" t="s">
        <v>220</v>
      </c>
      <c r="I317" s="274"/>
      <c r="J317" s="274"/>
      <c r="K317" s="274"/>
      <c r="L317" s="274"/>
      <c r="M317" s="274"/>
      <c r="N317" s="275"/>
      <c r="O317" s="191"/>
      <c r="P317" s="240" t="s">
        <v>221</v>
      </c>
      <c r="Q317" s="240"/>
      <c r="R317" s="240"/>
      <c r="S317" s="240"/>
      <c r="T317" s="240"/>
      <c r="U317" s="240"/>
      <c r="V317" s="240"/>
      <c r="W317" s="240"/>
      <c r="X317" s="240"/>
      <c r="Y317" s="241"/>
      <c r="Z317" s="17"/>
    </row>
    <row r="318" spans="1:26" ht="20.100000000000001" customHeight="1" x14ac:dyDescent="0.15">
      <c r="A318" s="10"/>
      <c r="B318" s="1"/>
      <c r="C318" s="35"/>
      <c r="D318" s="381"/>
      <c r="E318" s="382"/>
      <c r="F318" s="295"/>
      <c r="G318" s="173" t="s">
        <v>247</v>
      </c>
      <c r="H318" s="273" t="s">
        <v>222</v>
      </c>
      <c r="I318" s="274"/>
      <c r="J318" s="274"/>
      <c r="K318" s="274"/>
      <c r="L318" s="274"/>
      <c r="M318" s="274"/>
      <c r="N318" s="275"/>
      <c r="O318" s="191"/>
      <c r="P318" s="240" t="s">
        <v>223</v>
      </c>
      <c r="Q318" s="240"/>
      <c r="R318" s="240"/>
      <c r="S318" s="240"/>
      <c r="T318" s="240"/>
      <c r="U318" s="240"/>
      <c r="V318" s="240"/>
      <c r="W318" s="240"/>
      <c r="X318" s="240"/>
      <c r="Y318" s="241"/>
      <c r="Z318" s="17"/>
    </row>
    <row r="319" spans="1:26" ht="20.100000000000001" customHeight="1" x14ac:dyDescent="0.15">
      <c r="A319" s="10"/>
      <c r="B319" s="1"/>
      <c r="C319" s="35"/>
      <c r="D319" s="381"/>
      <c r="E319" s="382"/>
      <c r="F319" s="295"/>
      <c r="G319" s="173" t="s">
        <v>248</v>
      </c>
      <c r="H319" s="273" t="s">
        <v>224</v>
      </c>
      <c r="I319" s="274"/>
      <c r="J319" s="274"/>
      <c r="K319" s="274"/>
      <c r="L319" s="274"/>
      <c r="M319" s="274"/>
      <c r="N319" s="275"/>
      <c r="O319" s="191"/>
      <c r="P319" s="240"/>
      <c r="Q319" s="240"/>
      <c r="R319" s="240"/>
      <c r="S319" s="240"/>
      <c r="T319" s="240"/>
      <c r="U319" s="240"/>
      <c r="V319" s="240"/>
      <c r="W319" s="240"/>
      <c r="X319" s="240"/>
      <c r="Y319" s="241"/>
      <c r="Z319" s="17"/>
    </row>
    <row r="320" spans="1:26" ht="20.100000000000001" customHeight="1" x14ac:dyDescent="0.15">
      <c r="A320" s="10"/>
      <c r="B320" s="1"/>
      <c r="C320" s="35"/>
      <c r="D320" s="381"/>
      <c r="E320" s="382"/>
      <c r="F320" s="295"/>
      <c r="G320" s="173" t="s">
        <v>249</v>
      </c>
      <c r="H320" s="273" t="s">
        <v>225</v>
      </c>
      <c r="I320" s="274"/>
      <c r="J320" s="274"/>
      <c r="K320" s="274"/>
      <c r="L320" s="274"/>
      <c r="M320" s="274"/>
      <c r="N320" s="275"/>
      <c r="O320" s="191"/>
      <c r="P320" s="240"/>
      <c r="Q320" s="240"/>
      <c r="R320" s="240"/>
      <c r="S320" s="240"/>
      <c r="T320" s="240"/>
      <c r="U320" s="240"/>
      <c r="V320" s="240"/>
      <c r="W320" s="240"/>
      <c r="X320" s="240"/>
      <c r="Y320" s="241"/>
      <c r="Z320" s="17"/>
    </row>
    <row r="321" spans="1:26" ht="20.100000000000001" customHeight="1" x14ac:dyDescent="0.15">
      <c r="A321" s="10"/>
      <c r="B321" s="1"/>
      <c r="C321" s="35"/>
      <c r="D321" s="381"/>
      <c r="E321" s="382"/>
      <c r="F321" s="296"/>
      <c r="G321" s="173" t="s">
        <v>236</v>
      </c>
      <c r="H321" s="273" t="s">
        <v>94</v>
      </c>
      <c r="I321" s="274"/>
      <c r="J321" s="274"/>
      <c r="K321" s="274"/>
      <c r="L321" s="274"/>
      <c r="M321" s="274"/>
      <c r="N321" s="275"/>
      <c r="O321" s="171"/>
      <c r="P321" s="242"/>
      <c r="Q321" s="243"/>
      <c r="R321" s="243"/>
      <c r="S321" s="243"/>
      <c r="T321" s="243"/>
      <c r="U321" s="243"/>
      <c r="V321" s="243"/>
      <c r="W321" s="243"/>
      <c r="X321" s="243"/>
      <c r="Y321" s="244"/>
      <c r="Z321" s="17"/>
    </row>
    <row r="322" spans="1:26" ht="20.100000000000001" customHeight="1" x14ac:dyDescent="0.15">
      <c r="A322" s="10">
        <f>IF(AND(F322="○",COUNTIF(O322:O328,"○")=0,TRIM(P330)=""),1001,0)</f>
        <v>0</v>
      </c>
      <c r="B322" s="1"/>
      <c r="C322" s="35"/>
      <c r="D322" s="386" t="s">
        <v>410</v>
      </c>
      <c r="E322" s="387"/>
      <c r="F322" s="294"/>
      <c r="G322" s="173" t="s">
        <v>227</v>
      </c>
      <c r="H322" s="273" t="s">
        <v>251</v>
      </c>
      <c r="I322" s="274"/>
      <c r="J322" s="274"/>
      <c r="K322" s="274"/>
      <c r="L322" s="274"/>
      <c r="M322" s="274"/>
      <c r="N322" s="275"/>
      <c r="O322" s="191"/>
      <c r="P322" s="248" t="s">
        <v>252</v>
      </c>
      <c r="Q322" s="249"/>
      <c r="R322" s="249"/>
      <c r="S322" s="249"/>
      <c r="T322" s="249"/>
      <c r="U322" s="249"/>
      <c r="V322" s="249"/>
      <c r="W322" s="249"/>
      <c r="X322" s="249"/>
      <c r="Y322" s="250"/>
      <c r="Z322" s="17"/>
    </row>
    <row r="323" spans="1:26" ht="20.100000000000001" customHeight="1" x14ac:dyDescent="0.15">
      <c r="A323" s="10"/>
      <c r="B323" s="1"/>
      <c r="C323" s="35"/>
      <c r="D323" s="381"/>
      <c r="E323" s="382"/>
      <c r="F323" s="295"/>
      <c r="G323" s="173" t="s">
        <v>228</v>
      </c>
      <c r="H323" s="273" t="s">
        <v>253</v>
      </c>
      <c r="I323" s="274"/>
      <c r="J323" s="274"/>
      <c r="K323" s="274"/>
      <c r="L323" s="274"/>
      <c r="M323" s="274"/>
      <c r="N323" s="275"/>
      <c r="O323" s="191"/>
      <c r="P323" s="248" t="s">
        <v>254</v>
      </c>
      <c r="Q323" s="249"/>
      <c r="R323" s="249"/>
      <c r="S323" s="249"/>
      <c r="T323" s="249"/>
      <c r="U323" s="249"/>
      <c r="V323" s="249"/>
      <c r="W323" s="249"/>
      <c r="X323" s="249"/>
      <c r="Y323" s="250"/>
      <c r="Z323" s="17"/>
    </row>
    <row r="324" spans="1:26" ht="20.100000000000001" customHeight="1" x14ac:dyDescent="0.15">
      <c r="A324" s="10"/>
      <c r="B324" s="1"/>
      <c r="C324" s="35"/>
      <c r="D324" s="381"/>
      <c r="E324" s="382"/>
      <c r="F324" s="295"/>
      <c r="G324" s="173" t="s">
        <v>229</v>
      </c>
      <c r="H324" s="273" t="s">
        <v>255</v>
      </c>
      <c r="I324" s="274"/>
      <c r="J324" s="274"/>
      <c r="K324" s="274"/>
      <c r="L324" s="274"/>
      <c r="M324" s="274"/>
      <c r="N324" s="275"/>
      <c r="O324" s="191"/>
      <c r="P324" s="248" t="s">
        <v>255</v>
      </c>
      <c r="Q324" s="249"/>
      <c r="R324" s="249"/>
      <c r="S324" s="249"/>
      <c r="T324" s="249"/>
      <c r="U324" s="249"/>
      <c r="V324" s="249"/>
      <c r="W324" s="249"/>
      <c r="X324" s="249"/>
      <c r="Y324" s="250"/>
      <c r="Z324" s="17"/>
    </row>
    <row r="325" spans="1:26" ht="20.100000000000001" customHeight="1" x14ac:dyDescent="0.15">
      <c r="A325" s="10"/>
      <c r="B325" s="1"/>
      <c r="C325" s="35"/>
      <c r="D325" s="381"/>
      <c r="E325" s="382"/>
      <c r="F325" s="295"/>
      <c r="G325" s="173" t="s">
        <v>230</v>
      </c>
      <c r="H325" s="273" t="s">
        <v>256</v>
      </c>
      <c r="I325" s="274"/>
      <c r="J325" s="274"/>
      <c r="K325" s="274"/>
      <c r="L325" s="274"/>
      <c r="M325" s="274"/>
      <c r="N325" s="275"/>
      <c r="O325" s="191"/>
      <c r="P325" s="248" t="s">
        <v>257</v>
      </c>
      <c r="Q325" s="249"/>
      <c r="R325" s="249"/>
      <c r="S325" s="249"/>
      <c r="T325" s="249"/>
      <c r="U325" s="249"/>
      <c r="V325" s="249"/>
      <c r="W325" s="249"/>
      <c r="X325" s="249"/>
      <c r="Y325" s="250"/>
      <c r="Z325" s="17"/>
    </row>
    <row r="326" spans="1:26" ht="20.100000000000001" customHeight="1" x14ac:dyDescent="0.15">
      <c r="A326" s="10"/>
      <c r="B326" s="1"/>
      <c r="C326" s="35"/>
      <c r="D326" s="381"/>
      <c r="E326" s="382"/>
      <c r="F326" s="295"/>
      <c r="G326" s="173" t="s">
        <v>231</v>
      </c>
      <c r="H326" s="273" t="s">
        <v>258</v>
      </c>
      <c r="I326" s="274"/>
      <c r="J326" s="274"/>
      <c r="K326" s="274"/>
      <c r="L326" s="274"/>
      <c r="M326" s="274"/>
      <c r="N326" s="275"/>
      <c r="O326" s="191"/>
      <c r="P326" s="248" t="s">
        <v>258</v>
      </c>
      <c r="Q326" s="249"/>
      <c r="R326" s="249"/>
      <c r="S326" s="249"/>
      <c r="T326" s="249"/>
      <c r="U326" s="249"/>
      <c r="V326" s="249"/>
      <c r="W326" s="249"/>
      <c r="X326" s="249"/>
      <c r="Y326" s="250"/>
      <c r="Z326" s="17"/>
    </row>
    <row r="327" spans="1:26" ht="20.100000000000001" customHeight="1" x14ac:dyDescent="0.15">
      <c r="A327" s="10"/>
      <c r="B327" s="1"/>
      <c r="C327" s="35"/>
      <c r="D327" s="381"/>
      <c r="E327" s="382"/>
      <c r="F327" s="295"/>
      <c r="G327" s="173" t="s">
        <v>232</v>
      </c>
      <c r="H327" s="273" t="s">
        <v>259</v>
      </c>
      <c r="I327" s="274"/>
      <c r="J327" s="274"/>
      <c r="K327" s="274"/>
      <c r="L327" s="274"/>
      <c r="M327" s="274"/>
      <c r="N327" s="275"/>
      <c r="O327" s="191"/>
      <c r="P327" s="248" t="s">
        <v>260</v>
      </c>
      <c r="Q327" s="249"/>
      <c r="R327" s="249"/>
      <c r="S327" s="249"/>
      <c r="T327" s="249"/>
      <c r="U327" s="249"/>
      <c r="V327" s="249"/>
      <c r="W327" s="249"/>
      <c r="X327" s="249"/>
      <c r="Y327" s="250"/>
      <c r="Z327" s="17"/>
    </row>
    <row r="328" spans="1:26" ht="20.100000000000001" customHeight="1" x14ac:dyDescent="0.15">
      <c r="A328" s="10"/>
      <c r="B328" s="1"/>
      <c r="C328" s="35"/>
      <c r="D328" s="381"/>
      <c r="E328" s="382"/>
      <c r="F328" s="295"/>
      <c r="G328" s="173" t="s">
        <v>233</v>
      </c>
      <c r="H328" s="273" t="s">
        <v>261</v>
      </c>
      <c r="I328" s="274"/>
      <c r="J328" s="274"/>
      <c r="K328" s="274"/>
      <c r="L328" s="274"/>
      <c r="M328" s="274"/>
      <c r="N328" s="275"/>
      <c r="O328" s="191"/>
      <c r="P328" s="248" t="s">
        <v>262</v>
      </c>
      <c r="Q328" s="249"/>
      <c r="R328" s="249"/>
      <c r="S328" s="249"/>
      <c r="T328" s="249"/>
      <c r="U328" s="249"/>
      <c r="V328" s="249"/>
      <c r="W328" s="249"/>
      <c r="X328" s="249"/>
      <c r="Y328" s="250"/>
      <c r="Z328" s="17"/>
    </row>
    <row r="329" spans="1:26" ht="20.100000000000001" customHeight="1" x14ac:dyDescent="0.15">
      <c r="A329" s="10"/>
      <c r="B329" s="1"/>
      <c r="C329" s="35"/>
      <c r="D329" s="381"/>
      <c r="E329" s="382"/>
      <c r="F329" s="295"/>
      <c r="G329" s="251" t="s">
        <v>236</v>
      </c>
      <c r="H329" s="264" t="s">
        <v>94</v>
      </c>
      <c r="I329" s="265"/>
      <c r="J329" s="265"/>
      <c r="K329" s="265"/>
      <c r="L329" s="265"/>
      <c r="M329" s="265"/>
      <c r="N329" s="266"/>
      <c r="O329" s="262"/>
      <c r="P329" s="248" t="s">
        <v>263</v>
      </c>
      <c r="Q329" s="249"/>
      <c r="R329" s="249"/>
      <c r="S329" s="249"/>
      <c r="T329" s="249"/>
      <c r="U329" s="249"/>
      <c r="V329" s="249"/>
      <c r="W329" s="249"/>
      <c r="X329" s="249"/>
      <c r="Y329" s="250"/>
      <c r="Z329" s="17"/>
    </row>
    <row r="330" spans="1:26" ht="20.100000000000001" customHeight="1" x14ac:dyDescent="0.15">
      <c r="A330" s="10"/>
      <c r="B330" s="1"/>
      <c r="C330" s="35"/>
      <c r="D330" s="388"/>
      <c r="E330" s="389"/>
      <c r="F330" s="296"/>
      <c r="G330" s="252"/>
      <c r="H330" s="267"/>
      <c r="I330" s="268"/>
      <c r="J330" s="268"/>
      <c r="K330" s="268"/>
      <c r="L330" s="268"/>
      <c r="M330" s="268"/>
      <c r="N330" s="269"/>
      <c r="O330" s="263"/>
      <c r="P330" s="242"/>
      <c r="Q330" s="243"/>
      <c r="R330" s="243"/>
      <c r="S330" s="243"/>
      <c r="T330" s="243"/>
      <c r="U330" s="243"/>
      <c r="V330" s="243"/>
      <c r="W330" s="243"/>
      <c r="X330" s="243"/>
      <c r="Y330" s="244"/>
      <c r="Z330" s="17"/>
    </row>
    <row r="331" spans="1:26" ht="20.100000000000001" customHeight="1" x14ac:dyDescent="0.15">
      <c r="A331" s="10">
        <f>IF(AND(F331="○",COUNTIF(O331:O337,"○")=0,TRIM(P338)=""),1001,0)</f>
        <v>0</v>
      </c>
      <c r="B331" s="1"/>
      <c r="C331" s="35"/>
      <c r="D331" s="386" t="s">
        <v>411</v>
      </c>
      <c r="E331" s="387"/>
      <c r="F331" s="294"/>
      <c r="G331" s="173" t="s">
        <v>227</v>
      </c>
      <c r="H331" s="273" t="s">
        <v>264</v>
      </c>
      <c r="I331" s="274"/>
      <c r="J331" s="274"/>
      <c r="K331" s="274"/>
      <c r="L331" s="274"/>
      <c r="M331" s="274"/>
      <c r="N331" s="275"/>
      <c r="O331" s="191"/>
      <c r="P331" s="248"/>
      <c r="Q331" s="249"/>
      <c r="R331" s="249"/>
      <c r="S331" s="249"/>
      <c r="T331" s="249"/>
      <c r="U331" s="249"/>
      <c r="V331" s="249"/>
      <c r="W331" s="249"/>
      <c r="X331" s="249"/>
      <c r="Y331" s="250"/>
      <c r="Z331" s="17"/>
    </row>
    <row r="332" spans="1:26" ht="20.100000000000001" customHeight="1" x14ac:dyDescent="0.15">
      <c r="A332" s="10"/>
      <c r="B332" s="1"/>
      <c r="C332" s="35"/>
      <c r="D332" s="381"/>
      <c r="E332" s="382"/>
      <c r="F332" s="295"/>
      <c r="G332" s="173" t="s">
        <v>228</v>
      </c>
      <c r="H332" s="273" t="s">
        <v>265</v>
      </c>
      <c r="I332" s="274"/>
      <c r="J332" s="274"/>
      <c r="K332" s="274"/>
      <c r="L332" s="274"/>
      <c r="M332" s="274"/>
      <c r="N332" s="275"/>
      <c r="O332" s="191"/>
      <c r="P332" s="248" t="s">
        <v>266</v>
      </c>
      <c r="Q332" s="249"/>
      <c r="R332" s="249"/>
      <c r="S332" s="249"/>
      <c r="T332" s="249"/>
      <c r="U332" s="249"/>
      <c r="V332" s="249"/>
      <c r="W332" s="249"/>
      <c r="X332" s="249"/>
      <c r="Y332" s="250"/>
      <c r="Z332" s="17"/>
    </row>
    <row r="333" spans="1:26" ht="20.100000000000001" customHeight="1" x14ac:dyDescent="0.15">
      <c r="A333" s="10"/>
      <c r="B333" s="1"/>
      <c r="C333" s="35"/>
      <c r="D333" s="381"/>
      <c r="E333" s="382"/>
      <c r="F333" s="295"/>
      <c r="G333" s="173" t="s">
        <v>229</v>
      </c>
      <c r="H333" s="273" t="s">
        <v>267</v>
      </c>
      <c r="I333" s="274"/>
      <c r="J333" s="274"/>
      <c r="K333" s="274"/>
      <c r="L333" s="274"/>
      <c r="M333" s="274"/>
      <c r="N333" s="275"/>
      <c r="O333" s="191"/>
      <c r="P333" s="248"/>
      <c r="Q333" s="249"/>
      <c r="R333" s="249"/>
      <c r="S333" s="249"/>
      <c r="T333" s="249"/>
      <c r="U333" s="249"/>
      <c r="V333" s="249"/>
      <c r="W333" s="249"/>
      <c r="X333" s="249"/>
      <c r="Y333" s="250"/>
      <c r="Z333" s="17"/>
    </row>
    <row r="334" spans="1:26" ht="20.100000000000001" customHeight="1" x14ac:dyDescent="0.15">
      <c r="A334" s="10"/>
      <c r="B334" s="1"/>
      <c r="C334" s="35"/>
      <c r="D334" s="381"/>
      <c r="E334" s="382"/>
      <c r="F334" s="295"/>
      <c r="G334" s="173" t="s">
        <v>230</v>
      </c>
      <c r="H334" s="273" t="s">
        <v>268</v>
      </c>
      <c r="I334" s="274"/>
      <c r="J334" s="274"/>
      <c r="K334" s="274"/>
      <c r="L334" s="274"/>
      <c r="M334" s="274"/>
      <c r="N334" s="275"/>
      <c r="O334" s="191"/>
      <c r="P334" s="248"/>
      <c r="Q334" s="249"/>
      <c r="R334" s="249"/>
      <c r="S334" s="249"/>
      <c r="T334" s="249"/>
      <c r="U334" s="249"/>
      <c r="V334" s="249"/>
      <c r="W334" s="249"/>
      <c r="X334" s="249"/>
      <c r="Y334" s="250"/>
      <c r="Z334" s="17"/>
    </row>
    <row r="335" spans="1:26" ht="20.100000000000001" customHeight="1" x14ac:dyDescent="0.15">
      <c r="A335" s="10"/>
      <c r="B335" s="1"/>
      <c r="C335" s="35"/>
      <c r="D335" s="381"/>
      <c r="E335" s="382"/>
      <c r="F335" s="295"/>
      <c r="G335" s="173" t="s">
        <v>231</v>
      </c>
      <c r="H335" s="273" t="s">
        <v>269</v>
      </c>
      <c r="I335" s="274"/>
      <c r="J335" s="274"/>
      <c r="K335" s="274"/>
      <c r="L335" s="274"/>
      <c r="M335" s="274"/>
      <c r="N335" s="275"/>
      <c r="O335" s="191"/>
      <c r="P335" s="248" t="s">
        <v>270</v>
      </c>
      <c r="Q335" s="249"/>
      <c r="R335" s="249"/>
      <c r="S335" s="249"/>
      <c r="T335" s="249"/>
      <c r="U335" s="249"/>
      <c r="V335" s="249"/>
      <c r="W335" s="249"/>
      <c r="X335" s="249"/>
      <c r="Y335" s="250"/>
      <c r="Z335" s="17"/>
    </row>
    <row r="336" spans="1:26" ht="20.100000000000001" customHeight="1" x14ac:dyDescent="0.15">
      <c r="A336" s="10"/>
      <c r="B336" s="1"/>
      <c r="C336" s="35"/>
      <c r="D336" s="381"/>
      <c r="E336" s="382"/>
      <c r="F336" s="295"/>
      <c r="G336" s="173" t="s">
        <v>232</v>
      </c>
      <c r="H336" s="273" t="s">
        <v>271</v>
      </c>
      <c r="I336" s="274"/>
      <c r="J336" s="274"/>
      <c r="K336" s="274"/>
      <c r="L336" s="274"/>
      <c r="M336" s="274"/>
      <c r="N336" s="275"/>
      <c r="O336" s="191"/>
      <c r="P336" s="248" t="s">
        <v>272</v>
      </c>
      <c r="Q336" s="249"/>
      <c r="R336" s="249"/>
      <c r="S336" s="249"/>
      <c r="T336" s="249"/>
      <c r="U336" s="249"/>
      <c r="V336" s="249"/>
      <c r="W336" s="249"/>
      <c r="X336" s="249"/>
      <c r="Y336" s="250"/>
      <c r="Z336" s="17"/>
    </row>
    <row r="337" spans="1:26" ht="20.100000000000001" customHeight="1" x14ac:dyDescent="0.15">
      <c r="A337" s="10"/>
      <c r="B337" s="1"/>
      <c r="C337" s="35"/>
      <c r="D337" s="381"/>
      <c r="E337" s="382"/>
      <c r="F337" s="295"/>
      <c r="G337" s="173" t="s">
        <v>233</v>
      </c>
      <c r="H337" s="273" t="s">
        <v>273</v>
      </c>
      <c r="I337" s="274"/>
      <c r="J337" s="274"/>
      <c r="K337" s="274"/>
      <c r="L337" s="274"/>
      <c r="M337" s="274"/>
      <c r="N337" s="275"/>
      <c r="O337" s="191"/>
      <c r="P337" s="248"/>
      <c r="Q337" s="249"/>
      <c r="R337" s="249"/>
      <c r="S337" s="249"/>
      <c r="T337" s="249"/>
      <c r="U337" s="249"/>
      <c r="V337" s="249"/>
      <c r="W337" s="249"/>
      <c r="X337" s="249"/>
      <c r="Y337" s="250"/>
      <c r="Z337" s="17"/>
    </row>
    <row r="338" spans="1:26" ht="20.100000000000001" customHeight="1" x14ac:dyDescent="0.15">
      <c r="A338" s="10"/>
      <c r="B338" s="1"/>
      <c r="C338" s="35"/>
      <c r="D338" s="388"/>
      <c r="E338" s="389"/>
      <c r="F338" s="296"/>
      <c r="G338" s="173" t="s">
        <v>236</v>
      </c>
      <c r="H338" s="273" t="s">
        <v>94</v>
      </c>
      <c r="I338" s="274"/>
      <c r="J338" s="274"/>
      <c r="K338" s="274"/>
      <c r="L338" s="274"/>
      <c r="M338" s="274"/>
      <c r="N338" s="275"/>
      <c r="O338" s="171"/>
      <c r="P338" s="242"/>
      <c r="Q338" s="243"/>
      <c r="R338" s="243"/>
      <c r="S338" s="243"/>
      <c r="T338" s="243"/>
      <c r="U338" s="243"/>
      <c r="V338" s="243"/>
      <c r="W338" s="243"/>
      <c r="X338" s="243"/>
      <c r="Y338" s="244"/>
      <c r="Z338" s="17"/>
    </row>
    <row r="339" spans="1:26" ht="20.100000000000001" customHeight="1" x14ac:dyDescent="0.15">
      <c r="A339" s="10">
        <f>IF(AND(F339="○",COUNTIF(O339:O345,"○")=0,TRIM(P346)=""),1001,0)</f>
        <v>0</v>
      </c>
      <c r="B339" s="1"/>
      <c r="C339" s="35"/>
      <c r="D339" s="386" t="s">
        <v>412</v>
      </c>
      <c r="E339" s="387"/>
      <c r="F339" s="294"/>
      <c r="G339" s="173" t="s">
        <v>227</v>
      </c>
      <c r="H339" s="273" t="s">
        <v>274</v>
      </c>
      <c r="I339" s="274"/>
      <c r="J339" s="274"/>
      <c r="K339" s="274"/>
      <c r="L339" s="274"/>
      <c r="M339" s="274"/>
      <c r="N339" s="275"/>
      <c r="O339" s="191"/>
      <c r="P339" s="248" t="s">
        <v>274</v>
      </c>
      <c r="Q339" s="249"/>
      <c r="R339" s="249"/>
      <c r="S339" s="249"/>
      <c r="T339" s="249"/>
      <c r="U339" s="249"/>
      <c r="V339" s="249"/>
      <c r="W339" s="249"/>
      <c r="X339" s="249"/>
      <c r="Y339" s="250"/>
      <c r="Z339" s="17"/>
    </row>
    <row r="340" spans="1:26" ht="20.100000000000001" customHeight="1" x14ac:dyDescent="0.15">
      <c r="A340" s="10"/>
      <c r="B340" s="1"/>
      <c r="C340" s="35"/>
      <c r="D340" s="381"/>
      <c r="E340" s="382"/>
      <c r="F340" s="295"/>
      <c r="G340" s="173" t="s">
        <v>228</v>
      </c>
      <c r="H340" s="273" t="s">
        <v>275</v>
      </c>
      <c r="I340" s="274"/>
      <c r="J340" s="274"/>
      <c r="K340" s="274"/>
      <c r="L340" s="274"/>
      <c r="M340" s="274"/>
      <c r="N340" s="275"/>
      <c r="O340" s="191"/>
      <c r="P340" s="248" t="s">
        <v>275</v>
      </c>
      <c r="Q340" s="249"/>
      <c r="R340" s="249"/>
      <c r="S340" s="249"/>
      <c r="T340" s="249"/>
      <c r="U340" s="249"/>
      <c r="V340" s="249"/>
      <c r="W340" s="249"/>
      <c r="X340" s="249"/>
      <c r="Y340" s="250"/>
      <c r="Z340" s="17"/>
    </row>
    <row r="341" spans="1:26" ht="20.100000000000001" customHeight="1" x14ac:dyDescent="0.15">
      <c r="A341" s="10"/>
      <c r="B341" s="1"/>
      <c r="C341" s="35"/>
      <c r="D341" s="381"/>
      <c r="E341" s="382"/>
      <c r="F341" s="295"/>
      <c r="G341" s="173" t="s">
        <v>229</v>
      </c>
      <c r="H341" s="273" t="s">
        <v>276</v>
      </c>
      <c r="I341" s="274"/>
      <c r="J341" s="274"/>
      <c r="K341" s="274"/>
      <c r="L341" s="274"/>
      <c r="M341" s="274"/>
      <c r="N341" s="275"/>
      <c r="O341" s="191"/>
      <c r="P341" s="248" t="s">
        <v>276</v>
      </c>
      <c r="Q341" s="249"/>
      <c r="R341" s="249"/>
      <c r="S341" s="249"/>
      <c r="T341" s="249"/>
      <c r="U341" s="249"/>
      <c r="V341" s="249"/>
      <c r="W341" s="249"/>
      <c r="X341" s="249"/>
      <c r="Y341" s="250"/>
      <c r="Z341" s="17"/>
    </row>
    <row r="342" spans="1:26" ht="20.100000000000001" customHeight="1" x14ac:dyDescent="0.15">
      <c r="A342" s="10"/>
      <c r="B342" s="1"/>
      <c r="C342" s="35"/>
      <c r="D342" s="381"/>
      <c r="E342" s="382"/>
      <c r="F342" s="295"/>
      <c r="G342" s="173" t="s">
        <v>230</v>
      </c>
      <c r="H342" s="273" t="s">
        <v>277</v>
      </c>
      <c r="I342" s="274"/>
      <c r="J342" s="274"/>
      <c r="K342" s="274"/>
      <c r="L342" s="274"/>
      <c r="M342" s="274"/>
      <c r="N342" s="275"/>
      <c r="O342" s="191"/>
      <c r="P342" s="248" t="s">
        <v>277</v>
      </c>
      <c r="Q342" s="249"/>
      <c r="R342" s="249"/>
      <c r="S342" s="249"/>
      <c r="T342" s="249"/>
      <c r="U342" s="249"/>
      <c r="V342" s="249"/>
      <c r="W342" s="249"/>
      <c r="X342" s="249"/>
      <c r="Y342" s="250"/>
      <c r="Z342" s="17"/>
    </row>
    <row r="343" spans="1:26" ht="20.100000000000001" customHeight="1" x14ac:dyDescent="0.15">
      <c r="A343" s="10"/>
      <c r="B343" s="1"/>
      <c r="C343" s="35"/>
      <c r="D343" s="381"/>
      <c r="E343" s="382"/>
      <c r="F343" s="295"/>
      <c r="G343" s="173" t="s">
        <v>231</v>
      </c>
      <c r="H343" s="273" t="s">
        <v>278</v>
      </c>
      <c r="I343" s="274"/>
      <c r="J343" s="274"/>
      <c r="K343" s="274"/>
      <c r="L343" s="274"/>
      <c r="M343" s="274"/>
      <c r="N343" s="275"/>
      <c r="O343" s="191"/>
      <c r="P343" s="248" t="s">
        <v>279</v>
      </c>
      <c r="Q343" s="249"/>
      <c r="R343" s="249"/>
      <c r="S343" s="249"/>
      <c r="T343" s="249"/>
      <c r="U343" s="249"/>
      <c r="V343" s="249"/>
      <c r="W343" s="249"/>
      <c r="X343" s="249"/>
      <c r="Y343" s="250"/>
      <c r="Z343" s="17"/>
    </row>
    <row r="344" spans="1:26" ht="20.100000000000001" customHeight="1" x14ac:dyDescent="0.15">
      <c r="A344" s="10"/>
      <c r="B344" s="1"/>
      <c r="C344" s="35"/>
      <c r="D344" s="381"/>
      <c r="E344" s="382"/>
      <c r="F344" s="295"/>
      <c r="G344" s="173" t="s">
        <v>232</v>
      </c>
      <c r="H344" s="273" t="s">
        <v>280</v>
      </c>
      <c r="I344" s="274"/>
      <c r="J344" s="274"/>
      <c r="K344" s="274"/>
      <c r="L344" s="274"/>
      <c r="M344" s="274"/>
      <c r="N344" s="275"/>
      <c r="O344" s="191"/>
      <c r="P344" s="248" t="s">
        <v>281</v>
      </c>
      <c r="Q344" s="249"/>
      <c r="R344" s="249"/>
      <c r="S344" s="249"/>
      <c r="T344" s="249"/>
      <c r="U344" s="249"/>
      <c r="V344" s="249"/>
      <c r="W344" s="249"/>
      <c r="X344" s="249"/>
      <c r="Y344" s="250"/>
      <c r="Z344" s="17"/>
    </row>
    <row r="345" spans="1:26" ht="20.100000000000001" customHeight="1" x14ac:dyDescent="0.15">
      <c r="A345" s="10"/>
      <c r="B345" s="1"/>
      <c r="C345" s="35"/>
      <c r="D345" s="381"/>
      <c r="E345" s="382"/>
      <c r="F345" s="295"/>
      <c r="G345" s="173" t="s">
        <v>233</v>
      </c>
      <c r="H345" s="273" t="s">
        <v>282</v>
      </c>
      <c r="I345" s="274"/>
      <c r="J345" s="274"/>
      <c r="K345" s="274"/>
      <c r="L345" s="274"/>
      <c r="M345" s="274"/>
      <c r="N345" s="275"/>
      <c r="O345" s="191"/>
      <c r="P345" s="248" t="s">
        <v>283</v>
      </c>
      <c r="Q345" s="249"/>
      <c r="R345" s="249"/>
      <c r="S345" s="249"/>
      <c r="T345" s="249"/>
      <c r="U345" s="249"/>
      <c r="V345" s="249"/>
      <c r="W345" s="249"/>
      <c r="X345" s="249"/>
      <c r="Y345" s="250"/>
      <c r="Z345" s="17"/>
    </row>
    <row r="346" spans="1:26" ht="20.100000000000001" customHeight="1" x14ac:dyDescent="0.15">
      <c r="A346" s="10"/>
      <c r="B346" s="1"/>
      <c r="C346" s="35"/>
      <c r="D346" s="388"/>
      <c r="E346" s="389"/>
      <c r="F346" s="296"/>
      <c r="G346" s="173" t="s">
        <v>236</v>
      </c>
      <c r="H346" s="273" t="s">
        <v>94</v>
      </c>
      <c r="I346" s="274"/>
      <c r="J346" s="274"/>
      <c r="K346" s="274"/>
      <c r="L346" s="274"/>
      <c r="M346" s="274"/>
      <c r="N346" s="275"/>
      <c r="O346" s="171"/>
      <c r="P346" s="242"/>
      <c r="Q346" s="243"/>
      <c r="R346" s="243"/>
      <c r="S346" s="243"/>
      <c r="T346" s="243"/>
      <c r="U346" s="243"/>
      <c r="V346" s="243"/>
      <c r="W346" s="243"/>
      <c r="X346" s="243"/>
      <c r="Y346" s="244"/>
      <c r="Z346" s="17"/>
    </row>
    <row r="347" spans="1:26" ht="20.100000000000001" customHeight="1" x14ac:dyDescent="0.15">
      <c r="A347" s="10">
        <f>IF(AND(F347="○",COUNTIF(O347:O364,"○")=0,TRIM(P365)=""),1001,0)</f>
        <v>0</v>
      </c>
      <c r="B347" s="1"/>
      <c r="C347" s="35"/>
      <c r="D347" s="381" t="s">
        <v>828</v>
      </c>
      <c r="E347" s="382"/>
      <c r="F347" s="294"/>
      <c r="G347" s="173" t="s">
        <v>227</v>
      </c>
      <c r="H347" s="273" t="s">
        <v>284</v>
      </c>
      <c r="I347" s="274"/>
      <c r="J347" s="274"/>
      <c r="K347" s="274"/>
      <c r="L347" s="274"/>
      <c r="M347" s="274"/>
      <c r="N347" s="275"/>
      <c r="O347" s="191"/>
      <c r="P347" s="248" t="s">
        <v>285</v>
      </c>
      <c r="Q347" s="249"/>
      <c r="R347" s="249"/>
      <c r="S347" s="249"/>
      <c r="T347" s="249"/>
      <c r="U347" s="249"/>
      <c r="V347" s="249"/>
      <c r="W347" s="249"/>
      <c r="X347" s="249"/>
      <c r="Y347" s="250"/>
      <c r="Z347" s="17"/>
    </row>
    <row r="348" spans="1:26" ht="20.100000000000001" customHeight="1" x14ac:dyDescent="0.15">
      <c r="A348" s="10"/>
      <c r="B348" s="1"/>
      <c r="C348" s="35"/>
      <c r="D348" s="381"/>
      <c r="E348" s="382"/>
      <c r="F348" s="295"/>
      <c r="G348" s="173" t="s">
        <v>228</v>
      </c>
      <c r="H348" s="273" t="s">
        <v>286</v>
      </c>
      <c r="I348" s="274"/>
      <c r="J348" s="274"/>
      <c r="K348" s="274"/>
      <c r="L348" s="274"/>
      <c r="M348" s="274"/>
      <c r="N348" s="275"/>
      <c r="O348" s="191"/>
      <c r="P348" s="248"/>
      <c r="Q348" s="249"/>
      <c r="R348" s="249"/>
      <c r="S348" s="249"/>
      <c r="T348" s="249"/>
      <c r="U348" s="249"/>
      <c r="V348" s="249"/>
      <c r="W348" s="249"/>
      <c r="X348" s="249"/>
      <c r="Y348" s="250"/>
      <c r="Z348" s="17"/>
    </row>
    <row r="349" spans="1:26" ht="20.100000000000001" customHeight="1" x14ac:dyDescent="0.15">
      <c r="A349" s="10"/>
      <c r="B349" s="1"/>
      <c r="C349" s="35"/>
      <c r="D349" s="381"/>
      <c r="E349" s="382"/>
      <c r="F349" s="295"/>
      <c r="G349" s="173" t="s">
        <v>229</v>
      </c>
      <c r="H349" s="273" t="s">
        <v>287</v>
      </c>
      <c r="I349" s="274"/>
      <c r="J349" s="274"/>
      <c r="K349" s="274"/>
      <c r="L349" s="274"/>
      <c r="M349" s="274"/>
      <c r="N349" s="275"/>
      <c r="O349" s="191"/>
      <c r="P349" s="248" t="s">
        <v>288</v>
      </c>
      <c r="Q349" s="249"/>
      <c r="R349" s="249"/>
      <c r="S349" s="249"/>
      <c r="T349" s="249"/>
      <c r="U349" s="249"/>
      <c r="V349" s="249"/>
      <c r="W349" s="249"/>
      <c r="X349" s="249"/>
      <c r="Y349" s="250"/>
      <c r="Z349" s="17"/>
    </row>
    <row r="350" spans="1:26" ht="20.100000000000001" customHeight="1" x14ac:dyDescent="0.15">
      <c r="A350" s="10"/>
      <c r="B350" s="1"/>
      <c r="C350" s="35"/>
      <c r="D350" s="381"/>
      <c r="E350" s="382"/>
      <c r="F350" s="295"/>
      <c r="G350" s="173" t="s">
        <v>230</v>
      </c>
      <c r="H350" s="273" t="s">
        <v>289</v>
      </c>
      <c r="I350" s="274"/>
      <c r="J350" s="274"/>
      <c r="K350" s="274"/>
      <c r="L350" s="274"/>
      <c r="M350" s="274"/>
      <c r="N350" s="275"/>
      <c r="O350" s="191"/>
      <c r="P350" s="248" t="s">
        <v>290</v>
      </c>
      <c r="Q350" s="249"/>
      <c r="R350" s="249"/>
      <c r="S350" s="249"/>
      <c r="T350" s="249"/>
      <c r="U350" s="249"/>
      <c r="V350" s="249"/>
      <c r="W350" s="249"/>
      <c r="X350" s="249"/>
      <c r="Y350" s="250"/>
      <c r="Z350" s="17"/>
    </row>
    <row r="351" spans="1:26" ht="20.100000000000001" customHeight="1" x14ac:dyDescent="0.15">
      <c r="A351" s="10"/>
      <c r="B351" s="1"/>
      <c r="C351" s="35"/>
      <c r="D351" s="381"/>
      <c r="E351" s="382"/>
      <c r="F351" s="295"/>
      <c r="G351" s="173" t="s">
        <v>231</v>
      </c>
      <c r="H351" s="273" t="s">
        <v>291</v>
      </c>
      <c r="I351" s="274"/>
      <c r="J351" s="274"/>
      <c r="K351" s="274"/>
      <c r="L351" s="274"/>
      <c r="M351" s="274"/>
      <c r="N351" s="275"/>
      <c r="O351" s="191"/>
      <c r="P351" s="248" t="s">
        <v>292</v>
      </c>
      <c r="Q351" s="249"/>
      <c r="R351" s="249"/>
      <c r="S351" s="249"/>
      <c r="T351" s="249"/>
      <c r="U351" s="249"/>
      <c r="V351" s="249"/>
      <c r="W351" s="249"/>
      <c r="X351" s="249"/>
      <c r="Y351" s="250"/>
      <c r="Z351" s="17"/>
    </row>
    <row r="352" spans="1:26" ht="20.100000000000001" customHeight="1" x14ac:dyDescent="0.15">
      <c r="A352" s="10"/>
      <c r="B352" s="1"/>
      <c r="C352" s="35"/>
      <c r="D352" s="381"/>
      <c r="E352" s="382"/>
      <c r="F352" s="295"/>
      <c r="G352" s="173" t="s">
        <v>232</v>
      </c>
      <c r="H352" s="273" t="s">
        <v>293</v>
      </c>
      <c r="I352" s="274"/>
      <c r="J352" s="274"/>
      <c r="K352" s="274"/>
      <c r="L352" s="274"/>
      <c r="M352" s="274"/>
      <c r="N352" s="275"/>
      <c r="O352" s="191"/>
      <c r="P352" s="248"/>
      <c r="Q352" s="249"/>
      <c r="R352" s="249"/>
      <c r="S352" s="249"/>
      <c r="T352" s="249"/>
      <c r="U352" s="249"/>
      <c r="V352" s="249"/>
      <c r="W352" s="249"/>
      <c r="X352" s="249"/>
      <c r="Y352" s="250"/>
      <c r="Z352" s="17"/>
    </row>
    <row r="353" spans="1:26" ht="20.100000000000001" customHeight="1" x14ac:dyDescent="0.15">
      <c r="A353" s="10"/>
      <c r="B353" s="1"/>
      <c r="C353" s="35"/>
      <c r="D353" s="381"/>
      <c r="E353" s="382"/>
      <c r="F353" s="295"/>
      <c r="G353" s="173" t="s">
        <v>233</v>
      </c>
      <c r="H353" s="273" t="s">
        <v>294</v>
      </c>
      <c r="I353" s="274"/>
      <c r="J353" s="274"/>
      <c r="K353" s="274"/>
      <c r="L353" s="274"/>
      <c r="M353" s="274"/>
      <c r="N353" s="275"/>
      <c r="O353" s="191"/>
      <c r="P353" s="248"/>
      <c r="Q353" s="249"/>
      <c r="R353" s="249"/>
      <c r="S353" s="249"/>
      <c r="T353" s="249"/>
      <c r="U353" s="249"/>
      <c r="V353" s="249"/>
      <c r="W353" s="249"/>
      <c r="X353" s="249"/>
      <c r="Y353" s="250"/>
      <c r="Z353" s="17"/>
    </row>
    <row r="354" spans="1:26" ht="20.100000000000001" customHeight="1" x14ac:dyDescent="0.15">
      <c r="A354" s="10"/>
      <c r="B354" s="1"/>
      <c r="C354" s="35"/>
      <c r="D354" s="381"/>
      <c r="E354" s="382"/>
      <c r="F354" s="295"/>
      <c r="G354" s="173" t="s">
        <v>234</v>
      </c>
      <c r="H354" s="273" t="s">
        <v>295</v>
      </c>
      <c r="I354" s="274"/>
      <c r="J354" s="274"/>
      <c r="K354" s="274"/>
      <c r="L354" s="274"/>
      <c r="M354" s="274"/>
      <c r="N354" s="275"/>
      <c r="O354" s="191"/>
      <c r="P354" s="248" t="s">
        <v>296</v>
      </c>
      <c r="Q354" s="249"/>
      <c r="R354" s="249"/>
      <c r="S354" s="249"/>
      <c r="T354" s="249"/>
      <c r="U354" s="249"/>
      <c r="V354" s="249"/>
      <c r="W354" s="249"/>
      <c r="X354" s="249"/>
      <c r="Y354" s="250"/>
      <c r="Z354" s="17"/>
    </row>
    <row r="355" spans="1:26" ht="20.100000000000001" customHeight="1" x14ac:dyDescent="0.15">
      <c r="A355" s="10"/>
      <c r="B355" s="1"/>
      <c r="C355" s="35"/>
      <c r="D355" s="381"/>
      <c r="E355" s="382"/>
      <c r="F355" s="295"/>
      <c r="G355" s="173" t="s">
        <v>235</v>
      </c>
      <c r="H355" s="273" t="s">
        <v>297</v>
      </c>
      <c r="I355" s="274"/>
      <c r="J355" s="274"/>
      <c r="K355" s="274"/>
      <c r="L355" s="274"/>
      <c r="M355" s="274"/>
      <c r="N355" s="275"/>
      <c r="O355" s="191"/>
      <c r="P355" s="248" t="s">
        <v>298</v>
      </c>
      <c r="Q355" s="249"/>
      <c r="R355" s="249"/>
      <c r="S355" s="249"/>
      <c r="T355" s="249"/>
      <c r="U355" s="249"/>
      <c r="V355" s="249"/>
      <c r="W355" s="249"/>
      <c r="X355" s="249"/>
      <c r="Y355" s="250"/>
      <c r="Z355" s="17"/>
    </row>
    <row r="356" spans="1:26" ht="20.100000000000001" customHeight="1" x14ac:dyDescent="0.15">
      <c r="A356" s="10"/>
      <c r="B356" s="1"/>
      <c r="C356" s="35"/>
      <c r="D356" s="381"/>
      <c r="E356" s="382"/>
      <c r="F356" s="295"/>
      <c r="G356" s="173" t="s">
        <v>237</v>
      </c>
      <c r="H356" s="273" t="s">
        <v>299</v>
      </c>
      <c r="I356" s="274"/>
      <c r="J356" s="274"/>
      <c r="K356" s="274"/>
      <c r="L356" s="274"/>
      <c r="M356" s="274"/>
      <c r="N356" s="275"/>
      <c r="O356" s="191"/>
      <c r="P356" s="248"/>
      <c r="Q356" s="249"/>
      <c r="R356" s="249"/>
      <c r="S356" s="249"/>
      <c r="T356" s="249"/>
      <c r="U356" s="249"/>
      <c r="V356" s="249"/>
      <c r="W356" s="249"/>
      <c r="X356" s="249"/>
      <c r="Y356" s="250"/>
      <c r="Z356" s="17"/>
    </row>
    <row r="357" spans="1:26" ht="20.100000000000001" customHeight="1" x14ac:dyDescent="0.15">
      <c r="A357" s="10"/>
      <c r="B357" s="1"/>
      <c r="C357" s="35"/>
      <c r="D357" s="381"/>
      <c r="E357" s="382"/>
      <c r="F357" s="295"/>
      <c r="G357" s="173" t="s">
        <v>238</v>
      </c>
      <c r="H357" s="273" t="s">
        <v>300</v>
      </c>
      <c r="I357" s="274"/>
      <c r="J357" s="274"/>
      <c r="K357" s="274"/>
      <c r="L357" s="274"/>
      <c r="M357" s="274"/>
      <c r="N357" s="275"/>
      <c r="O357" s="191"/>
      <c r="P357" s="248" t="s">
        <v>301</v>
      </c>
      <c r="Q357" s="249"/>
      <c r="R357" s="249"/>
      <c r="S357" s="249"/>
      <c r="T357" s="249"/>
      <c r="U357" s="249"/>
      <c r="V357" s="249"/>
      <c r="W357" s="249"/>
      <c r="X357" s="249"/>
      <c r="Y357" s="250"/>
      <c r="Z357" s="17"/>
    </row>
    <row r="358" spans="1:26" ht="20.100000000000001" customHeight="1" x14ac:dyDescent="0.15">
      <c r="A358" s="10"/>
      <c r="B358" s="1"/>
      <c r="C358" s="35"/>
      <c r="D358" s="381"/>
      <c r="E358" s="382"/>
      <c r="F358" s="295"/>
      <c r="G358" s="173" t="s">
        <v>239</v>
      </c>
      <c r="H358" s="273" t="s">
        <v>302</v>
      </c>
      <c r="I358" s="274"/>
      <c r="J358" s="274"/>
      <c r="K358" s="274"/>
      <c r="L358" s="274"/>
      <c r="M358" s="274"/>
      <c r="N358" s="275"/>
      <c r="O358" s="191"/>
      <c r="P358" s="248"/>
      <c r="Q358" s="249"/>
      <c r="R358" s="249"/>
      <c r="S358" s="249"/>
      <c r="T358" s="249"/>
      <c r="U358" s="249"/>
      <c r="V358" s="249"/>
      <c r="W358" s="249"/>
      <c r="X358" s="249"/>
      <c r="Y358" s="250"/>
      <c r="Z358" s="17"/>
    </row>
    <row r="359" spans="1:26" ht="20.100000000000001" customHeight="1" x14ac:dyDescent="0.15">
      <c r="A359" s="10"/>
      <c r="B359" s="1"/>
      <c r="C359" s="35"/>
      <c r="D359" s="381"/>
      <c r="E359" s="382"/>
      <c r="F359" s="295"/>
      <c r="G359" s="173" t="s">
        <v>240</v>
      </c>
      <c r="H359" s="273" t="s">
        <v>303</v>
      </c>
      <c r="I359" s="274"/>
      <c r="J359" s="274"/>
      <c r="K359" s="274"/>
      <c r="L359" s="274"/>
      <c r="M359" s="274"/>
      <c r="N359" s="275"/>
      <c r="O359" s="191"/>
      <c r="P359" s="248"/>
      <c r="Q359" s="249"/>
      <c r="R359" s="249"/>
      <c r="S359" s="249"/>
      <c r="T359" s="249"/>
      <c r="U359" s="249"/>
      <c r="V359" s="249"/>
      <c r="W359" s="249"/>
      <c r="X359" s="249"/>
      <c r="Y359" s="250"/>
      <c r="Z359" s="17"/>
    </row>
    <row r="360" spans="1:26" ht="20.100000000000001" customHeight="1" x14ac:dyDescent="0.15">
      <c r="A360" s="10"/>
      <c r="B360" s="1"/>
      <c r="C360" s="35"/>
      <c r="D360" s="381"/>
      <c r="E360" s="382"/>
      <c r="F360" s="295"/>
      <c r="G360" s="173" t="s">
        <v>241</v>
      </c>
      <c r="H360" s="273" t="s">
        <v>304</v>
      </c>
      <c r="I360" s="274"/>
      <c r="J360" s="274"/>
      <c r="K360" s="274"/>
      <c r="L360" s="274"/>
      <c r="M360" s="274"/>
      <c r="N360" s="275"/>
      <c r="O360" s="191"/>
      <c r="P360" s="248"/>
      <c r="Q360" s="249"/>
      <c r="R360" s="249"/>
      <c r="S360" s="249"/>
      <c r="T360" s="249"/>
      <c r="U360" s="249"/>
      <c r="V360" s="249"/>
      <c r="W360" s="249"/>
      <c r="X360" s="249"/>
      <c r="Y360" s="250"/>
      <c r="Z360" s="17"/>
    </row>
    <row r="361" spans="1:26" ht="20.100000000000001" customHeight="1" x14ac:dyDescent="0.15">
      <c r="A361" s="10"/>
      <c r="B361" s="1"/>
      <c r="C361" s="35"/>
      <c r="D361" s="381"/>
      <c r="E361" s="382"/>
      <c r="F361" s="295"/>
      <c r="G361" s="173" t="s">
        <v>242</v>
      </c>
      <c r="H361" s="273" t="s">
        <v>305</v>
      </c>
      <c r="I361" s="274"/>
      <c r="J361" s="274"/>
      <c r="K361" s="274"/>
      <c r="L361" s="274"/>
      <c r="M361" s="274"/>
      <c r="N361" s="275"/>
      <c r="O361" s="191"/>
      <c r="P361" s="248"/>
      <c r="Q361" s="249"/>
      <c r="R361" s="249"/>
      <c r="S361" s="249"/>
      <c r="T361" s="249"/>
      <c r="U361" s="249"/>
      <c r="V361" s="249"/>
      <c r="W361" s="249"/>
      <c r="X361" s="249"/>
      <c r="Y361" s="250"/>
      <c r="Z361" s="17"/>
    </row>
    <row r="362" spans="1:26" ht="20.100000000000001" customHeight="1" x14ac:dyDescent="0.15">
      <c r="A362" s="10"/>
      <c r="B362" s="1"/>
      <c r="C362" s="35"/>
      <c r="D362" s="381"/>
      <c r="E362" s="382"/>
      <c r="F362" s="295"/>
      <c r="G362" s="173" t="s">
        <v>243</v>
      </c>
      <c r="H362" s="273" t="s">
        <v>306</v>
      </c>
      <c r="I362" s="274"/>
      <c r="J362" s="274"/>
      <c r="K362" s="274"/>
      <c r="L362" s="274"/>
      <c r="M362" s="274"/>
      <c r="N362" s="275"/>
      <c r="O362" s="191"/>
      <c r="P362" s="248"/>
      <c r="Q362" s="249"/>
      <c r="R362" s="249"/>
      <c r="S362" s="249"/>
      <c r="T362" s="249"/>
      <c r="U362" s="249"/>
      <c r="V362" s="249"/>
      <c r="W362" s="249"/>
      <c r="X362" s="249"/>
      <c r="Y362" s="250"/>
      <c r="Z362" s="17"/>
    </row>
    <row r="363" spans="1:26" ht="20.100000000000001" customHeight="1" x14ac:dyDescent="0.15">
      <c r="A363" s="10"/>
      <c r="B363" s="1"/>
      <c r="C363" s="35"/>
      <c r="D363" s="381"/>
      <c r="E363" s="382"/>
      <c r="F363" s="295"/>
      <c r="G363" s="173" t="s">
        <v>244</v>
      </c>
      <c r="H363" s="273" t="s">
        <v>307</v>
      </c>
      <c r="I363" s="274"/>
      <c r="J363" s="274"/>
      <c r="K363" s="274"/>
      <c r="L363" s="274"/>
      <c r="M363" s="274"/>
      <c r="N363" s="275"/>
      <c r="O363" s="191"/>
      <c r="P363" s="248"/>
      <c r="Q363" s="249"/>
      <c r="R363" s="249"/>
      <c r="S363" s="249"/>
      <c r="T363" s="249"/>
      <c r="U363" s="249"/>
      <c r="V363" s="249"/>
      <c r="W363" s="249"/>
      <c r="X363" s="249"/>
      <c r="Y363" s="250"/>
      <c r="Z363" s="17"/>
    </row>
    <row r="364" spans="1:26" ht="20.100000000000001" customHeight="1" x14ac:dyDescent="0.15">
      <c r="A364" s="10"/>
      <c r="B364" s="1"/>
      <c r="C364" s="35"/>
      <c r="D364" s="381"/>
      <c r="E364" s="382"/>
      <c r="F364" s="295"/>
      <c r="G364" s="173" t="s">
        <v>245</v>
      </c>
      <c r="H364" s="273" t="s">
        <v>308</v>
      </c>
      <c r="I364" s="274"/>
      <c r="J364" s="274"/>
      <c r="K364" s="274"/>
      <c r="L364" s="274"/>
      <c r="M364" s="274"/>
      <c r="N364" s="275"/>
      <c r="O364" s="191"/>
      <c r="P364" s="248"/>
      <c r="Q364" s="249"/>
      <c r="R364" s="249"/>
      <c r="S364" s="249"/>
      <c r="T364" s="249"/>
      <c r="U364" s="249"/>
      <c r="V364" s="249"/>
      <c r="W364" s="249"/>
      <c r="X364" s="249"/>
      <c r="Y364" s="250"/>
      <c r="Z364" s="17"/>
    </row>
    <row r="365" spans="1:26" ht="20.100000000000001" customHeight="1" x14ac:dyDescent="0.15">
      <c r="A365" s="10"/>
      <c r="B365" s="1"/>
      <c r="C365" s="35"/>
      <c r="D365" s="381"/>
      <c r="E365" s="382"/>
      <c r="F365" s="296"/>
      <c r="G365" s="173" t="s">
        <v>236</v>
      </c>
      <c r="H365" s="273" t="s">
        <v>94</v>
      </c>
      <c r="I365" s="274"/>
      <c r="J365" s="274"/>
      <c r="K365" s="274"/>
      <c r="L365" s="274"/>
      <c r="M365" s="274"/>
      <c r="N365" s="275"/>
      <c r="O365" s="171"/>
      <c r="P365" s="242"/>
      <c r="Q365" s="243"/>
      <c r="R365" s="243"/>
      <c r="S365" s="243"/>
      <c r="T365" s="243"/>
      <c r="U365" s="243"/>
      <c r="V365" s="243"/>
      <c r="W365" s="243"/>
      <c r="X365" s="243"/>
      <c r="Y365" s="244"/>
      <c r="Z365" s="17"/>
    </row>
    <row r="366" spans="1:26" ht="20.100000000000001" customHeight="1" x14ac:dyDescent="0.15">
      <c r="A366" s="10">
        <f>IF(AND(F366="○",COUNTIF(O366:O368,"○")=0,TRIM(P369)=""),1001,0)</f>
        <v>0</v>
      </c>
      <c r="B366" s="1"/>
      <c r="C366" s="35"/>
      <c r="D366" s="386" t="s">
        <v>413</v>
      </c>
      <c r="E366" s="387"/>
      <c r="F366" s="294"/>
      <c r="G366" s="173" t="s">
        <v>227</v>
      </c>
      <c r="H366" s="273" t="s">
        <v>309</v>
      </c>
      <c r="I366" s="274"/>
      <c r="J366" s="274"/>
      <c r="K366" s="274"/>
      <c r="L366" s="274"/>
      <c r="M366" s="274"/>
      <c r="N366" s="275"/>
      <c r="O366" s="191"/>
      <c r="P366" s="248"/>
      <c r="Q366" s="249"/>
      <c r="R366" s="249"/>
      <c r="S366" s="249"/>
      <c r="T366" s="249"/>
      <c r="U366" s="249"/>
      <c r="V366" s="249"/>
      <c r="W366" s="249"/>
      <c r="X366" s="249"/>
      <c r="Y366" s="250"/>
      <c r="Z366" s="17"/>
    </row>
    <row r="367" spans="1:26" ht="20.100000000000001" customHeight="1" x14ac:dyDescent="0.15">
      <c r="A367" s="10"/>
      <c r="B367" s="1"/>
      <c r="C367" s="35"/>
      <c r="D367" s="381"/>
      <c r="E367" s="382"/>
      <c r="F367" s="295"/>
      <c r="G367" s="173" t="s">
        <v>228</v>
      </c>
      <c r="H367" s="273" t="s">
        <v>310</v>
      </c>
      <c r="I367" s="274"/>
      <c r="J367" s="274"/>
      <c r="K367" s="274"/>
      <c r="L367" s="274"/>
      <c r="M367" s="274"/>
      <c r="N367" s="275"/>
      <c r="O367" s="191"/>
      <c r="P367" s="248"/>
      <c r="Q367" s="249"/>
      <c r="R367" s="249"/>
      <c r="S367" s="249"/>
      <c r="T367" s="249"/>
      <c r="U367" s="249"/>
      <c r="V367" s="249"/>
      <c r="W367" s="249"/>
      <c r="X367" s="249"/>
      <c r="Y367" s="250"/>
      <c r="Z367" s="17"/>
    </row>
    <row r="368" spans="1:26" ht="20.100000000000001" customHeight="1" x14ac:dyDescent="0.15">
      <c r="A368" s="10"/>
      <c r="B368" s="1"/>
      <c r="C368" s="35"/>
      <c r="D368" s="381"/>
      <c r="E368" s="382"/>
      <c r="F368" s="295"/>
      <c r="G368" s="173" t="s">
        <v>229</v>
      </c>
      <c r="H368" s="273" t="s">
        <v>311</v>
      </c>
      <c r="I368" s="274"/>
      <c r="J368" s="274"/>
      <c r="K368" s="274"/>
      <c r="L368" s="274"/>
      <c r="M368" s="274"/>
      <c r="N368" s="275"/>
      <c r="O368" s="191"/>
      <c r="P368" s="248"/>
      <c r="Q368" s="249"/>
      <c r="R368" s="249"/>
      <c r="S368" s="249"/>
      <c r="T368" s="249"/>
      <c r="U368" s="249"/>
      <c r="V368" s="249"/>
      <c r="W368" s="249"/>
      <c r="X368" s="249"/>
      <c r="Y368" s="250"/>
      <c r="Z368" s="17"/>
    </row>
    <row r="369" spans="1:26" ht="20.100000000000001" customHeight="1" x14ac:dyDescent="0.15">
      <c r="A369" s="10"/>
      <c r="B369" s="1"/>
      <c r="C369" s="35"/>
      <c r="D369" s="388"/>
      <c r="E369" s="389"/>
      <c r="F369" s="296"/>
      <c r="G369" s="173" t="s">
        <v>236</v>
      </c>
      <c r="H369" s="273" t="s">
        <v>94</v>
      </c>
      <c r="I369" s="274"/>
      <c r="J369" s="274"/>
      <c r="K369" s="274"/>
      <c r="L369" s="274"/>
      <c r="M369" s="274"/>
      <c r="N369" s="275"/>
      <c r="O369" s="171"/>
      <c r="P369" s="242"/>
      <c r="Q369" s="243"/>
      <c r="R369" s="243"/>
      <c r="S369" s="243"/>
      <c r="T369" s="243"/>
      <c r="U369" s="243"/>
      <c r="V369" s="243"/>
      <c r="W369" s="243"/>
      <c r="X369" s="243"/>
      <c r="Y369" s="244"/>
      <c r="Z369" s="17"/>
    </row>
    <row r="370" spans="1:26" ht="20.100000000000001" customHeight="1" x14ac:dyDescent="0.15">
      <c r="A370" s="10">
        <f>IF(AND(F370="○",COUNTIF(O370:O375,"○")=0,TRIM(P376)=""),1001,0)</f>
        <v>0</v>
      </c>
      <c r="B370" s="1"/>
      <c r="C370" s="35"/>
      <c r="D370" s="386" t="s">
        <v>829</v>
      </c>
      <c r="E370" s="387"/>
      <c r="F370" s="294"/>
      <c r="G370" s="173" t="s">
        <v>227</v>
      </c>
      <c r="H370" s="273" t="s">
        <v>312</v>
      </c>
      <c r="I370" s="274"/>
      <c r="J370" s="274"/>
      <c r="K370" s="274"/>
      <c r="L370" s="274"/>
      <c r="M370" s="274"/>
      <c r="N370" s="275"/>
      <c r="O370" s="191"/>
      <c r="P370" s="248" t="s">
        <v>313</v>
      </c>
      <c r="Q370" s="249"/>
      <c r="R370" s="249"/>
      <c r="S370" s="249"/>
      <c r="T370" s="249"/>
      <c r="U370" s="249"/>
      <c r="V370" s="249"/>
      <c r="W370" s="249"/>
      <c r="X370" s="249"/>
      <c r="Y370" s="250"/>
      <c r="Z370" s="17"/>
    </row>
    <row r="371" spans="1:26" ht="20.100000000000001" customHeight="1" x14ac:dyDescent="0.15">
      <c r="A371" s="10"/>
      <c r="B371" s="1"/>
      <c r="C371" s="35"/>
      <c r="D371" s="381"/>
      <c r="E371" s="382"/>
      <c r="F371" s="295"/>
      <c r="G371" s="173" t="s">
        <v>228</v>
      </c>
      <c r="H371" s="273" t="s">
        <v>314</v>
      </c>
      <c r="I371" s="274"/>
      <c r="J371" s="274"/>
      <c r="K371" s="274"/>
      <c r="L371" s="274"/>
      <c r="M371" s="274"/>
      <c r="N371" s="275"/>
      <c r="O371" s="191"/>
      <c r="P371" s="248" t="s">
        <v>315</v>
      </c>
      <c r="Q371" s="249"/>
      <c r="R371" s="249"/>
      <c r="S371" s="249"/>
      <c r="T371" s="249"/>
      <c r="U371" s="249"/>
      <c r="V371" s="249"/>
      <c r="W371" s="249"/>
      <c r="X371" s="249"/>
      <c r="Y371" s="250"/>
      <c r="Z371" s="17"/>
    </row>
    <row r="372" spans="1:26" ht="20.100000000000001" customHeight="1" x14ac:dyDescent="0.15">
      <c r="A372" s="10"/>
      <c r="B372" s="1"/>
      <c r="C372" s="35"/>
      <c r="D372" s="381"/>
      <c r="E372" s="382"/>
      <c r="F372" s="295"/>
      <c r="G372" s="173" t="s">
        <v>229</v>
      </c>
      <c r="H372" s="273" t="s">
        <v>316</v>
      </c>
      <c r="I372" s="274"/>
      <c r="J372" s="274"/>
      <c r="K372" s="274"/>
      <c r="L372" s="274"/>
      <c r="M372" s="274"/>
      <c r="N372" s="275"/>
      <c r="O372" s="191"/>
      <c r="P372" s="248"/>
      <c r="Q372" s="249"/>
      <c r="R372" s="249"/>
      <c r="S372" s="249"/>
      <c r="T372" s="249"/>
      <c r="U372" s="249"/>
      <c r="V372" s="249"/>
      <c r="W372" s="249"/>
      <c r="X372" s="249"/>
      <c r="Y372" s="250"/>
      <c r="Z372" s="17"/>
    </row>
    <row r="373" spans="1:26" ht="20.100000000000001" customHeight="1" x14ac:dyDescent="0.15">
      <c r="A373" s="10"/>
      <c r="B373" s="1"/>
      <c r="C373" s="35"/>
      <c r="D373" s="381"/>
      <c r="E373" s="382"/>
      <c r="F373" s="295"/>
      <c r="G373" s="173" t="s">
        <v>230</v>
      </c>
      <c r="H373" s="273" t="s">
        <v>317</v>
      </c>
      <c r="I373" s="274"/>
      <c r="J373" s="274"/>
      <c r="K373" s="274"/>
      <c r="L373" s="274"/>
      <c r="M373" s="274"/>
      <c r="N373" s="275"/>
      <c r="O373" s="191"/>
      <c r="P373" s="248" t="s">
        <v>318</v>
      </c>
      <c r="Q373" s="249"/>
      <c r="R373" s="249"/>
      <c r="S373" s="249"/>
      <c r="T373" s="249"/>
      <c r="U373" s="249"/>
      <c r="V373" s="249"/>
      <c r="W373" s="249"/>
      <c r="X373" s="249"/>
      <c r="Y373" s="250"/>
      <c r="Z373" s="17"/>
    </row>
    <row r="374" spans="1:26" ht="20.100000000000001" customHeight="1" x14ac:dyDescent="0.15">
      <c r="A374" s="10"/>
      <c r="B374" s="1"/>
      <c r="C374" s="35"/>
      <c r="D374" s="381"/>
      <c r="E374" s="382"/>
      <c r="F374" s="295"/>
      <c r="G374" s="173" t="s">
        <v>231</v>
      </c>
      <c r="H374" s="273" t="s">
        <v>319</v>
      </c>
      <c r="I374" s="274"/>
      <c r="J374" s="274"/>
      <c r="K374" s="274"/>
      <c r="L374" s="274"/>
      <c r="M374" s="274"/>
      <c r="N374" s="275"/>
      <c r="O374" s="191"/>
      <c r="P374" s="248" t="s">
        <v>320</v>
      </c>
      <c r="Q374" s="249"/>
      <c r="R374" s="249"/>
      <c r="S374" s="249"/>
      <c r="T374" s="249"/>
      <c r="U374" s="249"/>
      <c r="V374" s="249"/>
      <c r="W374" s="249"/>
      <c r="X374" s="249"/>
      <c r="Y374" s="250"/>
      <c r="Z374" s="17"/>
    </row>
    <row r="375" spans="1:26" ht="20.100000000000001" customHeight="1" x14ac:dyDescent="0.15">
      <c r="A375" s="10"/>
      <c r="B375" s="1"/>
      <c r="C375" s="35"/>
      <c r="D375" s="381"/>
      <c r="E375" s="382"/>
      <c r="F375" s="295"/>
      <c r="G375" s="173" t="s">
        <v>232</v>
      </c>
      <c r="H375" s="273" t="s">
        <v>321</v>
      </c>
      <c r="I375" s="274"/>
      <c r="J375" s="274"/>
      <c r="K375" s="274"/>
      <c r="L375" s="274"/>
      <c r="M375" s="274"/>
      <c r="N375" s="275"/>
      <c r="O375" s="191"/>
      <c r="P375" s="248"/>
      <c r="Q375" s="249"/>
      <c r="R375" s="249"/>
      <c r="S375" s="249"/>
      <c r="T375" s="249"/>
      <c r="U375" s="249"/>
      <c r="V375" s="249"/>
      <c r="W375" s="249"/>
      <c r="X375" s="249"/>
      <c r="Y375" s="250"/>
      <c r="Z375" s="17"/>
    </row>
    <row r="376" spans="1:26" ht="20.100000000000001" customHeight="1" x14ac:dyDescent="0.15">
      <c r="A376" s="10"/>
      <c r="B376" s="1"/>
      <c r="C376" s="35"/>
      <c r="D376" s="388"/>
      <c r="E376" s="389"/>
      <c r="F376" s="296"/>
      <c r="G376" s="173" t="s">
        <v>236</v>
      </c>
      <c r="H376" s="273" t="s">
        <v>94</v>
      </c>
      <c r="I376" s="274"/>
      <c r="J376" s="274"/>
      <c r="K376" s="274"/>
      <c r="L376" s="274"/>
      <c r="M376" s="274"/>
      <c r="N376" s="275"/>
      <c r="O376" s="171"/>
      <c r="P376" s="242"/>
      <c r="Q376" s="243"/>
      <c r="R376" s="243"/>
      <c r="S376" s="243"/>
      <c r="T376" s="243"/>
      <c r="U376" s="243"/>
      <c r="V376" s="243"/>
      <c r="W376" s="243"/>
      <c r="X376" s="243"/>
      <c r="Y376" s="244"/>
      <c r="Z376" s="17"/>
    </row>
    <row r="377" spans="1:26" ht="20.100000000000001" customHeight="1" x14ac:dyDescent="0.15">
      <c r="A377" s="10">
        <f>IF(AND(F377="○",COUNTIF(O377:O380,"○")=0,TRIM(P381)=""),1001,0)</f>
        <v>0</v>
      </c>
      <c r="B377" s="1"/>
      <c r="C377" s="35"/>
      <c r="D377" s="386" t="s">
        <v>414</v>
      </c>
      <c r="E377" s="387"/>
      <c r="F377" s="294"/>
      <c r="G377" s="173" t="s">
        <v>227</v>
      </c>
      <c r="H377" s="273" t="s">
        <v>322</v>
      </c>
      <c r="I377" s="274"/>
      <c r="J377" s="274"/>
      <c r="K377" s="274"/>
      <c r="L377" s="274"/>
      <c r="M377" s="274"/>
      <c r="N377" s="275"/>
      <c r="O377" s="191"/>
      <c r="P377" s="248" t="s">
        <v>323</v>
      </c>
      <c r="Q377" s="249"/>
      <c r="R377" s="249"/>
      <c r="S377" s="249"/>
      <c r="T377" s="249"/>
      <c r="U377" s="249"/>
      <c r="V377" s="249"/>
      <c r="W377" s="249"/>
      <c r="X377" s="249"/>
      <c r="Y377" s="250"/>
      <c r="Z377" s="17"/>
    </row>
    <row r="378" spans="1:26" ht="20.100000000000001" customHeight="1" x14ac:dyDescent="0.15">
      <c r="A378" s="10"/>
      <c r="B378" s="1"/>
      <c r="C378" s="35"/>
      <c r="D378" s="381"/>
      <c r="E378" s="382"/>
      <c r="F378" s="295"/>
      <c r="G378" s="173" t="s">
        <v>228</v>
      </c>
      <c r="H378" s="273" t="s">
        <v>324</v>
      </c>
      <c r="I378" s="274"/>
      <c r="J378" s="274"/>
      <c r="K378" s="274"/>
      <c r="L378" s="274"/>
      <c r="M378" s="274"/>
      <c r="N378" s="275"/>
      <c r="O378" s="191"/>
      <c r="P378" s="248" t="s">
        <v>325</v>
      </c>
      <c r="Q378" s="249"/>
      <c r="R378" s="249"/>
      <c r="S378" s="249"/>
      <c r="T378" s="249"/>
      <c r="U378" s="249"/>
      <c r="V378" s="249"/>
      <c r="W378" s="249"/>
      <c r="X378" s="249"/>
      <c r="Y378" s="250"/>
      <c r="Z378" s="17"/>
    </row>
    <row r="379" spans="1:26" ht="20.100000000000001" customHeight="1" x14ac:dyDescent="0.15">
      <c r="A379" s="10"/>
      <c r="B379" s="1"/>
      <c r="C379" s="35"/>
      <c r="D379" s="381"/>
      <c r="E379" s="382"/>
      <c r="F379" s="295"/>
      <c r="G379" s="173" t="s">
        <v>229</v>
      </c>
      <c r="H379" s="273" t="s">
        <v>326</v>
      </c>
      <c r="I379" s="274"/>
      <c r="J379" s="274"/>
      <c r="K379" s="274"/>
      <c r="L379" s="274"/>
      <c r="M379" s="274"/>
      <c r="N379" s="275"/>
      <c r="O379" s="191"/>
      <c r="P379" s="248"/>
      <c r="Q379" s="249"/>
      <c r="R379" s="249"/>
      <c r="S379" s="249"/>
      <c r="T379" s="249"/>
      <c r="U379" s="249"/>
      <c r="V379" s="249"/>
      <c r="W379" s="249"/>
      <c r="X379" s="249"/>
      <c r="Y379" s="250"/>
      <c r="Z379" s="17"/>
    </row>
    <row r="380" spans="1:26" ht="20.100000000000001" customHeight="1" x14ac:dyDescent="0.15">
      <c r="A380" s="10"/>
      <c r="B380" s="1"/>
      <c r="C380" s="35"/>
      <c r="D380" s="381"/>
      <c r="E380" s="382"/>
      <c r="F380" s="295"/>
      <c r="G380" s="173" t="s">
        <v>230</v>
      </c>
      <c r="H380" s="273" t="s">
        <v>327</v>
      </c>
      <c r="I380" s="274"/>
      <c r="J380" s="274"/>
      <c r="K380" s="274"/>
      <c r="L380" s="274"/>
      <c r="M380" s="274"/>
      <c r="N380" s="275"/>
      <c r="O380" s="191"/>
      <c r="P380" s="248" t="s">
        <v>328</v>
      </c>
      <c r="Q380" s="249"/>
      <c r="R380" s="249"/>
      <c r="S380" s="249"/>
      <c r="T380" s="249"/>
      <c r="U380" s="249"/>
      <c r="V380" s="249"/>
      <c r="W380" s="249"/>
      <c r="X380" s="249"/>
      <c r="Y380" s="250"/>
      <c r="Z380" s="17"/>
    </row>
    <row r="381" spans="1:26" ht="20.100000000000001" customHeight="1" x14ac:dyDescent="0.15">
      <c r="A381" s="10"/>
      <c r="B381" s="1"/>
      <c r="C381" s="35"/>
      <c r="D381" s="388"/>
      <c r="E381" s="389"/>
      <c r="F381" s="296"/>
      <c r="G381" s="173" t="s">
        <v>236</v>
      </c>
      <c r="H381" s="273" t="s">
        <v>94</v>
      </c>
      <c r="I381" s="274"/>
      <c r="J381" s="274"/>
      <c r="K381" s="274"/>
      <c r="L381" s="274"/>
      <c r="M381" s="274"/>
      <c r="N381" s="275"/>
      <c r="O381" s="171"/>
      <c r="P381" s="242"/>
      <c r="Q381" s="243"/>
      <c r="R381" s="243"/>
      <c r="S381" s="243"/>
      <c r="T381" s="243"/>
      <c r="U381" s="243"/>
      <c r="V381" s="243"/>
      <c r="W381" s="243"/>
      <c r="X381" s="243"/>
      <c r="Y381" s="244"/>
      <c r="Z381" s="17"/>
    </row>
    <row r="382" spans="1:26" ht="20.100000000000001" customHeight="1" x14ac:dyDescent="0.15">
      <c r="A382" s="10">
        <f>IF(AND(F382="○",COUNTIF(O382:O383,"○")=0,TRIM(P384)=""),1001,0)</f>
        <v>0</v>
      </c>
      <c r="B382" s="1"/>
      <c r="C382" s="35"/>
      <c r="D382" s="381" t="s">
        <v>415</v>
      </c>
      <c r="E382" s="382"/>
      <c r="F382" s="294"/>
      <c r="G382" s="173" t="s">
        <v>227</v>
      </c>
      <c r="H382" s="273" t="s">
        <v>329</v>
      </c>
      <c r="I382" s="274"/>
      <c r="J382" s="274"/>
      <c r="K382" s="274"/>
      <c r="L382" s="274"/>
      <c r="M382" s="274"/>
      <c r="N382" s="275"/>
      <c r="O382" s="191"/>
      <c r="P382" s="248" t="s">
        <v>330</v>
      </c>
      <c r="Q382" s="249"/>
      <c r="R382" s="249"/>
      <c r="S382" s="249"/>
      <c r="T382" s="249"/>
      <c r="U382" s="249"/>
      <c r="V382" s="249"/>
      <c r="W382" s="249"/>
      <c r="X382" s="249"/>
      <c r="Y382" s="250"/>
      <c r="Z382" s="17"/>
    </row>
    <row r="383" spans="1:26" ht="20.100000000000001" customHeight="1" x14ac:dyDescent="0.15">
      <c r="A383" s="10"/>
      <c r="B383" s="1"/>
      <c r="C383" s="35"/>
      <c r="D383" s="381"/>
      <c r="E383" s="382"/>
      <c r="F383" s="295"/>
      <c r="G383" s="173" t="s">
        <v>228</v>
      </c>
      <c r="H383" s="273" t="s">
        <v>331</v>
      </c>
      <c r="I383" s="274"/>
      <c r="J383" s="274"/>
      <c r="K383" s="274"/>
      <c r="L383" s="274"/>
      <c r="M383" s="274"/>
      <c r="N383" s="275"/>
      <c r="O383" s="191"/>
      <c r="P383" s="248" t="s">
        <v>332</v>
      </c>
      <c r="Q383" s="249"/>
      <c r="R383" s="249"/>
      <c r="S383" s="249"/>
      <c r="T383" s="249"/>
      <c r="U383" s="249"/>
      <c r="V383" s="249"/>
      <c r="W383" s="249"/>
      <c r="X383" s="249"/>
      <c r="Y383" s="250"/>
      <c r="Z383" s="17"/>
    </row>
    <row r="384" spans="1:26" ht="20.100000000000001" customHeight="1" x14ac:dyDescent="0.15">
      <c r="A384" s="10"/>
      <c r="B384" s="1"/>
      <c r="C384" s="35"/>
      <c r="D384" s="381"/>
      <c r="E384" s="382"/>
      <c r="F384" s="296"/>
      <c r="G384" s="173" t="s">
        <v>236</v>
      </c>
      <c r="H384" s="273" t="s">
        <v>94</v>
      </c>
      <c r="I384" s="274"/>
      <c r="J384" s="274"/>
      <c r="K384" s="274"/>
      <c r="L384" s="274"/>
      <c r="M384" s="274"/>
      <c r="N384" s="275"/>
      <c r="O384" s="171"/>
      <c r="P384" s="242"/>
      <c r="Q384" s="243"/>
      <c r="R384" s="243"/>
      <c r="S384" s="243"/>
      <c r="T384" s="243"/>
      <c r="U384" s="243"/>
      <c r="V384" s="243"/>
      <c r="W384" s="243"/>
      <c r="X384" s="243"/>
      <c r="Y384" s="244"/>
      <c r="Z384" s="17"/>
    </row>
    <row r="385" spans="1:26" ht="20.100000000000001" customHeight="1" x14ac:dyDescent="0.15">
      <c r="A385" s="10">
        <f>IF(AND(F385="○",COUNTIF(O385:O387,"○")=0,TRIM(P388)=""),1001,0)</f>
        <v>0</v>
      </c>
      <c r="B385" s="1"/>
      <c r="C385" s="35"/>
      <c r="D385" s="386" t="s">
        <v>416</v>
      </c>
      <c r="E385" s="387"/>
      <c r="F385" s="294"/>
      <c r="G385" s="173" t="s">
        <v>227</v>
      </c>
      <c r="H385" s="273" t="s">
        <v>333</v>
      </c>
      <c r="I385" s="274"/>
      <c r="J385" s="274"/>
      <c r="K385" s="274"/>
      <c r="L385" s="274"/>
      <c r="M385" s="274"/>
      <c r="N385" s="275"/>
      <c r="O385" s="191"/>
      <c r="P385" s="248" t="s">
        <v>334</v>
      </c>
      <c r="Q385" s="249"/>
      <c r="R385" s="249"/>
      <c r="S385" s="249"/>
      <c r="T385" s="249"/>
      <c r="U385" s="249"/>
      <c r="V385" s="249"/>
      <c r="W385" s="249"/>
      <c r="X385" s="249"/>
      <c r="Y385" s="250"/>
      <c r="Z385" s="17"/>
    </row>
    <row r="386" spans="1:26" ht="20.100000000000001" customHeight="1" x14ac:dyDescent="0.15">
      <c r="A386" s="10"/>
      <c r="B386" s="1"/>
      <c r="C386" s="35"/>
      <c r="D386" s="381"/>
      <c r="E386" s="382"/>
      <c r="F386" s="295"/>
      <c r="G386" s="173" t="s">
        <v>228</v>
      </c>
      <c r="H386" s="273" t="s">
        <v>335</v>
      </c>
      <c r="I386" s="274"/>
      <c r="J386" s="274"/>
      <c r="K386" s="274"/>
      <c r="L386" s="274"/>
      <c r="M386" s="274"/>
      <c r="N386" s="275"/>
      <c r="O386" s="191"/>
      <c r="P386" s="248"/>
      <c r="Q386" s="249"/>
      <c r="R386" s="249"/>
      <c r="S386" s="249"/>
      <c r="T386" s="249"/>
      <c r="U386" s="249"/>
      <c r="V386" s="249"/>
      <c r="W386" s="249"/>
      <c r="X386" s="249"/>
      <c r="Y386" s="250"/>
      <c r="Z386" s="17"/>
    </row>
    <row r="387" spans="1:26" ht="20.100000000000001" customHeight="1" x14ac:dyDescent="0.15">
      <c r="A387" s="10"/>
      <c r="B387" s="1"/>
      <c r="C387" s="35"/>
      <c r="D387" s="381"/>
      <c r="E387" s="382"/>
      <c r="F387" s="295"/>
      <c r="G387" s="173" t="s">
        <v>229</v>
      </c>
      <c r="H387" s="273" t="s">
        <v>336</v>
      </c>
      <c r="I387" s="274"/>
      <c r="J387" s="274"/>
      <c r="K387" s="274"/>
      <c r="L387" s="274"/>
      <c r="M387" s="274"/>
      <c r="N387" s="275"/>
      <c r="O387" s="191"/>
      <c r="P387" s="248"/>
      <c r="Q387" s="249"/>
      <c r="R387" s="249"/>
      <c r="S387" s="249"/>
      <c r="T387" s="249"/>
      <c r="U387" s="249"/>
      <c r="V387" s="249"/>
      <c r="W387" s="249"/>
      <c r="X387" s="249"/>
      <c r="Y387" s="250"/>
      <c r="Z387" s="17"/>
    </row>
    <row r="388" spans="1:26" ht="20.100000000000001" customHeight="1" x14ac:dyDescent="0.15">
      <c r="A388" s="10"/>
      <c r="B388" s="1"/>
      <c r="C388" s="35"/>
      <c r="D388" s="381"/>
      <c r="E388" s="382"/>
      <c r="F388" s="296"/>
      <c r="G388" s="173" t="s">
        <v>236</v>
      </c>
      <c r="H388" s="273" t="s">
        <v>94</v>
      </c>
      <c r="I388" s="274"/>
      <c r="J388" s="274"/>
      <c r="K388" s="274"/>
      <c r="L388" s="274"/>
      <c r="M388" s="274"/>
      <c r="N388" s="275"/>
      <c r="O388" s="171"/>
      <c r="P388" s="242"/>
      <c r="Q388" s="243"/>
      <c r="R388" s="243"/>
      <c r="S388" s="243"/>
      <c r="T388" s="243"/>
      <c r="U388" s="243"/>
      <c r="V388" s="243"/>
      <c r="W388" s="243"/>
      <c r="X388" s="243"/>
      <c r="Y388" s="244"/>
      <c r="Z388" s="17"/>
    </row>
    <row r="389" spans="1:26" ht="20.100000000000001" customHeight="1" x14ac:dyDescent="0.15">
      <c r="A389" s="10">
        <f>IF(AND(F389="○",COUNTIF(O389:O421,"○")=0,TRIM(P422)=""),1001,0)</f>
        <v>0</v>
      </c>
      <c r="B389" s="1"/>
      <c r="C389" s="35"/>
      <c r="D389" s="386" t="s">
        <v>417</v>
      </c>
      <c r="E389" s="387"/>
      <c r="F389" s="294"/>
      <c r="G389" s="173" t="s">
        <v>227</v>
      </c>
      <c r="H389" s="273" t="s">
        <v>337</v>
      </c>
      <c r="I389" s="274"/>
      <c r="J389" s="274"/>
      <c r="K389" s="274"/>
      <c r="L389" s="274"/>
      <c r="M389" s="274"/>
      <c r="N389" s="275"/>
      <c r="O389" s="191"/>
      <c r="P389" s="248"/>
      <c r="Q389" s="249"/>
      <c r="R389" s="249"/>
      <c r="S389" s="249"/>
      <c r="T389" s="249"/>
      <c r="U389" s="249"/>
      <c r="V389" s="249"/>
      <c r="W389" s="249"/>
      <c r="X389" s="249"/>
      <c r="Y389" s="250"/>
      <c r="Z389" s="17"/>
    </row>
    <row r="390" spans="1:26" ht="20.100000000000001" customHeight="1" x14ac:dyDescent="0.15">
      <c r="A390" s="10"/>
      <c r="B390" s="1"/>
      <c r="C390" s="35"/>
      <c r="D390" s="381"/>
      <c r="E390" s="382"/>
      <c r="F390" s="295"/>
      <c r="G390" s="173" t="s">
        <v>228</v>
      </c>
      <c r="H390" s="273" t="s">
        <v>338</v>
      </c>
      <c r="I390" s="274"/>
      <c r="J390" s="274"/>
      <c r="K390" s="274"/>
      <c r="L390" s="274"/>
      <c r="M390" s="274"/>
      <c r="N390" s="275"/>
      <c r="O390" s="191"/>
      <c r="P390" s="248"/>
      <c r="Q390" s="249"/>
      <c r="R390" s="249"/>
      <c r="S390" s="249"/>
      <c r="T390" s="249"/>
      <c r="U390" s="249"/>
      <c r="V390" s="249"/>
      <c r="W390" s="249"/>
      <c r="X390" s="249"/>
      <c r="Y390" s="250"/>
      <c r="Z390" s="17"/>
    </row>
    <row r="391" spans="1:26" ht="20.100000000000001" customHeight="1" x14ac:dyDescent="0.15">
      <c r="A391" s="10"/>
      <c r="B391" s="1"/>
      <c r="C391" s="35"/>
      <c r="D391" s="381"/>
      <c r="E391" s="382"/>
      <c r="F391" s="295"/>
      <c r="G391" s="173" t="s">
        <v>229</v>
      </c>
      <c r="H391" s="273" t="s">
        <v>339</v>
      </c>
      <c r="I391" s="274"/>
      <c r="J391" s="274"/>
      <c r="K391" s="274"/>
      <c r="L391" s="274"/>
      <c r="M391" s="274"/>
      <c r="N391" s="275"/>
      <c r="O391" s="191"/>
      <c r="P391" s="248"/>
      <c r="Q391" s="249"/>
      <c r="R391" s="249"/>
      <c r="S391" s="249"/>
      <c r="T391" s="249"/>
      <c r="U391" s="249"/>
      <c r="V391" s="249"/>
      <c r="W391" s="249"/>
      <c r="X391" s="249"/>
      <c r="Y391" s="250"/>
      <c r="Z391" s="17"/>
    </row>
    <row r="392" spans="1:26" ht="20.100000000000001" customHeight="1" x14ac:dyDescent="0.15">
      <c r="A392" s="10"/>
      <c r="B392" s="1"/>
      <c r="C392" s="35"/>
      <c r="D392" s="381"/>
      <c r="E392" s="382"/>
      <c r="F392" s="295"/>
      <c r="G392" s="173" t="s">
        <v>230</v>
      </c>
      <c r="H392" s="273" t="s">
        <v>340</v>
      </c>
      <c r="I392" s="274"/>
      <c r="J392" s="274"/>
      <c r="K392" s="274"/>
      <c r="L392" s="274"/>
      <c r="M392" s="274"/>
      <c r="N392" s="275"/>
      <c r="O392" s="191"/>
      <c r="P392" s="248"/>
      <c r="Q392" s="249"/>
      <c r="R392" s="249"/>
      <c r="S392" s="249"/>
      <c r="T392" s="249"/>
      <c r="U392" s="249"/>
      <c r="V392" s="249"/>
      <c r="W392" s="249"/>
      <c r="X392" s="249"/>
      <c r="Y392" s="250"/>
      <c r="Z392" s="17"/>
    </row>
    <row r="393" spans="1:26" ht="20.100000000000001" customHeight="1" x14ac:dyDescent="0.15">
      <c r="A393" s="10"/>
      <c r="B393" s="1"/>
      <c r="C393" s="35"/>
      <c r="D393" s="381"/>
      <c r="E393" s="382"/>
      <c r="F393" s="295"/>
      <c r="G393" s="173" t="s">
        <v>231</v>
      </c>
      <c r="H393" s="273" t="s">
        <v>341</v>
      </c>
      <c r="I393" s="274"/>
      <c r="J393" s="274"/>
      <c r="K393" s="274"/>
      <c r="L393" s="274"/>
      <c r="M393" s="274"/>
      <c r="N393" s="275"/>
      <c r="O393" s="191"/>
      <c r="P393" s="248" t="s">
        <v>342</v>
      </c>
      <c r="Q393" s="249"/>
      <c r="R393" s="249"/>
      <c r="S393" s="249"/>
      <c r="T393" s="249"/>
      <c r="U393" s="249"/>
      <c r="V393" s="249"/>
      <c r="W393" s="249"/>
      <c r="X393" s="249"/>
      <c r="Y393" s="250"/>
      <c r="Z393" s="17"/>
    </row>
    <row r="394" spans="1:26" ht="20.100000000000001" customHeight="1" x14ac:dyDescent="0.15">
      <c r="A394" s="10"/>
      <c r="B394" s="1"/>
      <c r="C394" s="35"/>
      <c r="D394" s="381"/>
      <c r="E394" s="382"/>
      <c r="F394" s="295"/>
      <c r="G394" s="173" t="s">
        <v>232</v>
      </c>
      <c r="H394" s="273" t="s">
        <v>343</v>
      </c>
      <c r="I394" s="274"/>
      <c r="J394" s="274"/>
      <c r="K394" s="274"/>
      <c r="L394" s="274"/>
      <c r="M394" s="274"/>
      <c r="N394" s="275"/>
      <c r="O394" s="191"/>
      <c r="P394" s="248" t="s">
        <v>344</v>
      </c>
      <c r="Q394" s="249"/>
      <c r="R394" s="249"/>
      <c r="S394" s="249"/>
      <c r="T394" s="249"/>
      <c r="U394" s="249"/>
      <c r="V394" s="249"/>
      <c r="W394" s="249"/>
      <c r="X394" s="249"/>
      <c r="Y394" s="250"/>
      <c r="Z394" s="17"/>
    </row>
    <row r="395" spans="1:26" ht="20.100000000000001" customHeight="1" x14ac:dyDescent="0.15">
      <c r="A395" s="10"/>
      <c r="B395" s="1"/>
      <c r="C395" s="35"/>
      <c r="D395" s="381"/>
      <c r="E395" s="382"/>
      <c r="F395" s="295"/>
      <c r="G395" s="173" t="s">
        <v>233</v>
      </c>
      <c r="H395" s="273" t="s">
        <v>345</v>
      </c>
      <c r="I395" s="274"/>
      <c r="J395" s="274"/>
      <c r="K395" s="274"/>
      <c r="L395" s="274"/>
      <c r="M395" s="274"/>
      <c r="N395" s="275"/>
      <c r="O395" s="191"/>
      <c r="P395" s="248" t="s">
        <v>346</v>
      </c>
      <c r="Q395" s="249"/>
      <c r="R395" s="249"/>
      <c r="S395" s="249"/>
      <c r="T395" s="249"/>
      <c r="U395" s="249"/>
      <c r="V395" s="249"/>
      <c r="W395" s="249"/>
      <c r="X395" s="249"/>
      <c r="Y395" s="250"/>
      <c r="Z395" s="17"/>
    </row>
    <row r="396" spans="1:26" ht="20.100000000000001" customHeight="1" x14ac:dyDescent="0.15">
      <c r="A396" s="10"/>
      <c r="B396" s="1"/>
      <c r="C396" s="35"/>
      <c r="D396" s="381"/>
      <c r="E396" s="382"/>
      <c r="F396" s="295"/>
      <c r="G396" s="173" t="s">
        <v>234</v>
      </c>
      <c r="H396" s="273" t="s">
        <v>347</v>
      </c>
      <c r="I396" s="274"/>
      <c r="J396" s="274"/>
      <c r="K396" s="274"/>
      <c r="L396" s="274"/>
      <c r="M396" s="274"/>
      <c r="N396" s="275"/>
      <c r="O396" s="191"/>
      <c r="P396" s="248" t="s">
        <v>348</v>
      </c>
      <c r="Q396" s="249"/>
      <c r="R396" s="249"/>
      <c r="S396" s="249"/>
      <c r="T396" s="249"/>
      <c r="U396" s="249"/>
      <c r="V396" s="249"/>
      <c r="W396" s="249"/>
      <c r="X396" s="249"/>
      <c r="Y396" s="250"/>
      <c r="Z396" s="17"/>
    </row>
    <row r="397" spans="1:26" ht="20.100000000000001" customHeight="1" x14ac:dyDescent="0.15">
      <c r="A397" s="10"/>
      <c r="B397" s="1"/>
      <c r="C397" s="35"/>
      <c r="D397" s="381"/>
      <c r="E397" s="382"/>
      <c r="F397" s="295"/>
      <c r="G397" s="173" t="s">
        <v>235</v>
      </c>
      <c r="H397" s="273" t="s">
        <v>349</v>
      </c>
      <c r="I397" s="274"/>
      <c r="J397" s="274"/>
      <c r="K397" s="274"/>
      <c r="L397" s="274"/>
      <c r="M397" s="274"/>
      <c r="N397" s="275"/>
      <c r="O397" s="191"/>
      <c r="P397" s="248" t="s">
        <v>350</v>
      </c>
      <c r="Q397" s="249"/>
      <c r="R397" s="249"/>
      <c r="S397" s="249"/>
      <c r="T397" s="249"/>
      <c r="U397" s="249"/>
      <c r="V397" s="249"/>
      <c r="W397" s="249"/>
      <c r="X397" s="249"/>
      <c r="Y397" s="250"/>
      <c r="Z397" s="17"/>
    </row>
    <row r="398" spans="1:26" ht="20.100000000000001" customHeight="1" x14ac:dyDescent="0.15">
      <c r="A398" s="10"/>
      <c r="B398" s="1"/>
      <c r="C398" s="35"/>
      <c r="D398" s="381"/>
      <c r="E398" s="382"/>
      <c r="F398" s="295"/>
      <c r="G398" s="173" t="s">
        <v>237</v>
      </c>
      <c r="H398" s="273" t="s">
        <v>351</v>
      </c>
      <c r="I398" s="274"/>
      <c r="J398" s="274"/>
      <c r="K398" s="274"/>
      <c r="L398" s="274"/>
      <c r="M398" s="274"/>
      <c r="N398" s="275"/>
      <c r="O398" s="191"/>
      <c r="P398" s="248"/>
      <c r="Q398" s="249"/>
      <c r="R398" s="249"/>
      <c r="S398" s="249"/>
      <c r="T398" s="249"/>
      <c r="U398" s="249"/>
      <c r="V398" s="249"/>
      <c r="W398" s="249"/>
      <c r="X398" s="249"/>
      <c r="Y398" s="250"/>
      <c r="Z398" s="17"/>
    </row>
    <row r="399" spans="1:26" ht="20.100000000000001" customHeight="1" x14ac:dyDescent="0.15">
      <c r="A399" s="10"/>
      <c r="B399" s="1"/>
      <c r="C399" s="35"/>
      <c r="D399" s="381"/>
      <c r="E399" s="382"/>
      <c r="F399" s="295"/>
      <c r="G399" s="173" t="s">
        <v>238</v>
      </c>
      <c r="H399" s="273" t="s">
        <v>352</v>
      </c>
      <c r="I399" s="274"/>
      <c r="J399" s="274"/>
      <c r="K399" s="274"/>
      <c r="L399" s="274"/>
      <c r="M399" s="274"/>
      <c r="N399" s="275"/>
      <c r="O399" s="191"/>
      <c r="P399" s="248" t="s">
        <v>353</v>
      </c>
      <c r="Q399" s="249"/>
      <c r="R399" s="249"/>
      <c r="S399" s="249"/>
      <c r="T399" s="249"/>
      <c r="U399" s="249"/>
      <c r="V399" s="249"/>
      <c r="W399" s="249"/>
      <c r="X399" s="249"/>
      <c r="Y399" s="250"/>
      <c r="Z399" s="17"/>
    </row>
    <row r="400" spans="1:26" ht="20.100000000000001" customHeight="1" x14ac:dyDescent="0.15">
      <c r="A400" s="10"/>
      <c r="B400" s="1"/>
      <c r="C400" s="35"/>
      <c r="D400" s="381"/>
      <c r="E400" s="382"/>
      <c r="F400" s="295"/>
      <c r="G400" s="173" t="s">
        <v>239</v>
      </c>
      <c r="H400" s="273" t="s">
        <v>354</v>
      </c>
      <c r="I400" s="274"/>
      <c r="J400" s="274"/>
      <c r="K400" s="274"/>
      <c r="L400" s="274"/>
      <c r="M400" s="274"/>
      <c r="N400" s="275"/>
      <c r="O400" s="191"/>
      <c r="P400" s="248" t="s">
        <v>355</v>
      </c>
      <c r="Q400" s="249"/>
      <c r="R400" s="249"/>
      <c r="S400" s="249"/>
      <c r="T400" s="249"/>
      <c r="U400" s="249"/>
      <c r="V400" s="249"/>
      <c r="W400" s="249"/>
      <c r="X400" s="249"/>
      <c r="Y400" s="250"/>
      <c r="Z400" s="17"/>
    </row>
    <row r="401" spans="1:26" ht="20.100000000000001" customHeight="1" x14ac:dyDescent="0.15">
      <c r="A401" s="10"/>
      <c r="B401" s="1"/>
      <c r="C401" s="35"/>
      <c r="D401" s="381"/>
      <c r="E401" s="382"/>
      <c r="F401" s="295"/>
      <c r="G401" s="173" t="s">
        <v>240</v>
      </c>
      <c r="H401" s="273" t="s">
        <v>356</v>
      </c>
      <c r="I401" s="274"/>
      <c r="J401" s="274"/>
      <c r="K401" s="274"/>
      <c r="L401" s="274"/>
      <c r="M401" s="274"/>
      <c r="N401" s="275"/>
      <c r="O401" s="191"/>
      <c r="P401" s="248" t="s">
        <v>357</v>
      </c>
      <c r="Q401" s="249"/>
      <c r="R401" s="249"/>
      <c r="S401" s="249"/>
      <c r="T401" s="249"/>
      <c r="U401" s="249"/>
      <c r="V401" s="249"/>
      <c r="W401" s="249"/>
      <c r="X401" s="249"/>
      <c r="Y401" s="250"/>
      <c r="Z401" s="17"/>
    </row>
    <row r="402" spans="1:26" ht="20.100000000000001" customHeight="1" x14ac:dyDescent="0.15">
      <c r="A402" s="10"/>
      <c r="B402" s="1"/>
      <c r="C402" s="35"/>
      <c r="D402" s="381"/>
      <c r="E402" s="382"/>
      <c r="F402" s="295"/>
      <c r="G402" s="173" t="s">
        <v>241</v>
      </c>
      <c r="H402" s="273" t="s">
        <v>358</v>
      </c>
      <c r="I402" s="274"/>
      <c r="J402" s="274"/>
      <c r="K402" s="274"/>
      <c r="L402" s="274"/>
      <c r="M402" s="274"/>
      <c r="N402" s="275"/>
      <c r="O402" s="191"/>
      <c r="P402" s="248" t="s">
        <v>359</v>
      </c>
      <c r="Q402" s="249"/>
      <c r="R402" s="249"/>
      <c r="S402" s="249"/>
      <c r="T402" s="249"/>
      <c r="U402" s="249"/>
      <c r="V402" s="249"/>
      <c r="W402" s="249"/>
      <c r="X402" s="249"/>
      <c r="Y402" s="250"/>
      <c r="Z402" s="17"/>
    </row>
    <row r="403" spans="1:26" ht="20.100000000000001" customHeight="1" x14ac:dyDescent="0.15">
      <c r="A403" s="10"/>
      <c r="B403" s="1"/>
      <c r="C403" s="35"/>
      <c r="D403" s="381"/>
      <c r="E403" s="382"/>
      <c r="F403" s="295"/>
      <c r="G403" s="173" t="s">
        <v>242</v>
      </c>
      <c r="H403" s="273" t="s">
        <v>360</v>
      </c>
      <c r="I403" s="274"/>
      <c r="J403" s="274"/>
      <c r="K403" s="274"/>
      <c r="L403" s="274"/>
      <c r="M403" s="274"/>
      <c r="N403" s="275"/>
      <c r="O403" s="191"/>
      <c r="P403" s="248" t="s">
        <v>361</v>
      </c>
      <c r="Q403" s="249"/>
      <c r="R403" s="249"/>
      <c r="S403" s="249"/>
      <c r="T403" s="249"/>
      <c r="U403" s="249"/>
      <c r="V403" s="249"/>
      <c r="W403" s="249"/>
      <c r="X403" s="249"/>
      <c r="Y403" s="250"/>
      <c r="Z403" s="17"/>
    </row>
    <row r="404" spans="1:26" ht="20.100000000000001" customHeight="1" x14ac:dyDescent="0.15">
      <c r="A404" s="10"/>
      <c r="B404" s="1"/>
      <c r="C404" s="35"/>
      <c r="D404" s="381"/>
      <c r="E404" s="382"/>
      <c r="F404" s="295"/>
      <c r="G404" s="173" t="s">
        <v>243</v>
      </c>
      <c r="H404" s="273" t="s">
        <v>362</v>
      </c>
      <c r="I404" s="274"/>
      <c r="J404" s="274"/>
      <c r="K404" s="274"/>
      <c r="L404" s="274"/>
      <c r="M404" s="274"/>
      <c r="N404" s="275"/>
      <c r="O404" s="191"/>
      <c r="P404" s="248" t="s">
        <v>363</v>
      </c>
      <c r="Q404" s="249"/>
      <c r="R404" s="249"/>
      <c r="S404" s="249"/>
      <c r="T404" s="249"/>
      <c r="U404" s="249"/>
      <c r="V404" s="249"/>
      <c r="W404" s="249"/>
      <c r="X404" s="249"/>
      <c r="Y404" s="250"/>
      <c r="Z404" s="17"/>
    </row>
    <row r="405" spans="1:26" ht="20.100000000000001" customHeight="1" x14ac:dyDescent="0.15">
      <c r="A405" s="10"/>
      <c r="B405" s="1"/>
      <c r="C405" s="35"/>
      <c r="D405" s="381"/>
      <c r="E405" s="382"/>
      <c r="F405" s="295"/>
      <c r="G405" s="173" t="s">
        <v>244</v>
      </c>
      <c r="H405" s="273" t="s">
        <v>364</v>
      </c>
      <c r="I405" s="274"/>
      <c r="J405" s="274"/>
      <c r="K405" s="274"/>
      <c r="L405" s="274"/>
      <c r="M405" s="274"/>
      <c r="N405" s="275"/>
      <c r="O405" s="191"/>
      <c r="P405" s="248" t="s">
        <v>365</v>
      </c>
      <c r="Q405" s="249"/>
      <c r="R405" s="249"/>
      <c r="S405" s="249"/>
      <c r="T405" s="249"/>
      <c r="U405" s="249"/>
      <c r="V405" s="249"/>
      <c r="W405" s="249"/>
      <c r="X405" s="249"/>
      <c r="Y405" s="250"/>
      <c r="Z405" s="17"/>
    </row>
    <row r="406" spans="1:26" ht="20.100000000000001" customHeight="1" x14ac:dyDescent="0.15">
      <c r="A406" s="10"/>
      <c r="B406" s="1"/>
      <c r="C406" s="35"/>
      <c r="D406" s="381"/>
      <c r="E406" s="382"/>
      <c r="F406" s="295"/>
      <c r="G406" s="173" t="s">
        <v>245</v>
      </c>
      <c r="H406" s="273" t="s">
        <v>366</v>
      </c>
      <c r="I406" s="274"/>
      <c r="J406" s="274"/>
      <c r="K406" s="274"/>
      <c r="L406" s="274"/>
      <c r="M406" s="274"/>
      <c r="N406" s="275"/>
      <c r="O406" s="191"/>
      <c r="P406" s="248" t="s">
        <v>367</v>
      </c>
      <c r="Q406" s="249"/>
      <c r="R406" s="249"/>
      <c r="S406" s="249"/>
      <c r="T406" s="249"/>
      <c r="U406" s="249"/>
      <c r="V406" s="249"/>
      <c r="W406" s="249"/>
      <c r="X406" s="249"/>
      <c r="Y406" s="250"/>
      <c r="Z406" s="17"/>
    </row>
    <row r="407" spans="1:26" ht="20.100000000000001" customHeight="1" x14ac:dyDescent="0.15">
      <c r="A407" s="10"/>
      <c r="B407" s="1"/>
      <c r="C407" s="35"/>
      <c r="D407" s="381"/>
      <c r="E407" s="382"/>
      <c r="F407" s="295"/>
      <c r="G407" s="173" t="s">
        <v>246</v>
      </c>
      <c r="H407" s="273" t="s">
        <v>368</v>
      </c>
      <c r="I407" s="274"/>
      <c r="J407" s="274"/>
      <c r="K407" s="274"/>
      <c r="L407" s="274"/>
      <c r="M407" s="274"/>
      <c r="N407" s="275"/>
      <c r="O407" s="191"/>
      <c r="P407" s="248"/>
      <c r="Q407" s="249"/>
      <c r="R407" s="249"/>
      <c r="S407" s="249"/>
      <c r="T407" s="249"/>
      <c r="U407" s="249"/>
      <c r="V407" s="249"/>
      <c r="W407" s="249"/>
      <c r="X407" s="249"/>
      <c r="Y407" s="250"/>
      <c r="Z407" s="17"/>
    </row>
    <row r="408" spans="1:26" ht="20.100000000000001" customHeight="1" x14ac:dyDescent="0.15">
      <c r="A408" s="10"/>
      <c r="B408" s="1"/>
      <c r="C408" s="35"/>
      <c r="D408" s="381"/>
      <c r="E408" s="382"/>
      <c r="F408" s="295"/>
      <c r="G408" s="173" t="s">
        <v>247</v>
      </c>
      <c r="H408" s="273" t="s">
        <v>369</v>
      </c>
      <c r="I408" s="274"/>
      <c r="J408" s="274"/>
      <c r="K408" s="274"/>
      <c r="L408" s="274"/>
      <c r="M408" s="274"/>
      <c r="N408" s="275"/>
      <c r="O408" s="191"/>
      <c r="P408" s="248"/>
      <c r="Q408" s="249"/>
      <c r="R408" s="249"/>
      <c r="S408" s="249"/>
      <c r="T408" s="249"/>
      <c r="U408" s="249"/>
      <c r="V408" s="249"/>
      <c r="W408" s="249"/>
      <c r="X408" s="249"/>
      <c r="Y408" s="250"/>
      <c r="Z408" s="17"/>
    </row>
    <row r="409" spans="1:26" ht="20.100000000000001" customHeight="1" x14ac:dyDescent="0.15">
      <c r="A409" s="10"/>
      <c r="B409" s="1"/>
      <c r="C409" s="35"/>
      <c r="D409" s="381"/>
      <c r="E409" s="382"/>
      <c r="F409" s="295"/>
      <c r="G409" s="173" t="s">
        <v>248</v>
      </c>
      <c r="H409" s="273" t="s">
        <v>370</v>
      </c>
      <c r="I409" s="274"/>
      <c r="J409" s="274"/>
      <c r="K409" s="274"/>
      <c r="L409" s="274"/>
      <c r="M409" s="274"/>
      <c r="N409" s="275"/>
      <c r="O409" s="191"/>
      <c r="P409" s="248" t="s">
        <v>371</v>
      </c>
      <c r="Q409" s="249"/>
      <c r="R409" s="249"/>
      <c r="S409" s="249"/>
      <c r="T409" s="249"/>
      <c r="U409" s="249"/>
      <c r="V409" s="249"/>
      <c r="W409" s="249"/>
      <c r="X409" s="249"/>
      <c r="Y409" s="250"/>
      <c r="Z409" s="17"/>
    </row>
    <row r="410" spans="1:26" ht="20.100000000000001" customHeight="1" x14ac:dyDescent="0.15">
      <c r="A410" s="10"/>
      <c r="B410" s="1"/>
      <c r="C410" s="35"/>
      <c r="D410" s="381"/>
      <c r="E410" s="382"/>
      <c r="F410" s="295"/>
      <c r="G410" s="173" t="s">
        <v>249</v>
      </c>
      <c r="H410" s="273" t="s">
        <v>372</v>
      </c>
      <c r="I410" s="274"/>
      <c r="J410" s="274"/>
      <c r="K410" s="274"/>
      <c r="L410" s="274"/>
      <c r="M410" s="274"/>
      <c r="N410" s="275"/>
      <c r="O410" s="191"/>
      <c r="P410" s="248"/>
      <c r="Q410" s="249"/>
      <c r="R410" s="249"/>
      <c r="S410" s="249"/>
      <c r="T410" s="249"/>
      <c r="U410" s="249"/>
      <c r="V410" s="249"/>
      <c r="W410" s="249"/>
      <c r="X410" s="249"/>
      <c r="Y410" s="250"/>
      <c r="Z410" s="17"/>
    </row>
    <row r="411" spans="1:26" ht="20.100000000000001" customHeight="1" x14ac:dyDescent="0.15">
      <c r="A411" s="10"/>
      <c r="B411" s="1"/>
      <c r="C411" s="35"/>
      <c r="D411" s="381"/>
      <c r="E411" s="382"/>
      <c r="F411" s="295"/>
      <c r="G411" s="173" t="s">
        <v>373</v>
      </c>
      <c r="H411" s="273" t="s">
        <v>374</v>
      </c>
      <c r="I411" s="274"/>
      <c r="J411" s="274"/>
      <c r="K411" s="274"/>
      <c r="L411" s="274"/>
      <c r="M411" s="274"/>
      <c r="N411" s="275"/>
      <c r="O411" s="191"/>
      <c r="P411" s="248" t="s">
        <v>375</v>
      </c>
      <c r="Q411" s="249"/>
      <c r="R411" s="249"/>
      <c r="S411" s="249"/>
      <c r="T411" s="249"/>
      <c r="U411" s="249"/>
      <c r="V411" s="249"/>
      <c r="W411" s="249"/>
      <c r="X411" s="249"/>
      <c r="Y411" s="250"/>
      <c r="Z411" s="17"/>
    </row>
    <row r="412" spans="1:26" ht="20.100000000000001" customHeight="1" x14ac:dyDescent="0.15">
      <c r="A412" s="10"/>
      <c r="B412" s="1"/>
      <c r="C412" s="35"/>
      <c r="D412" s="381"/>
      <c r="E412" s="382"/>
      <c r="F412" s="295"/>
      <c r="G412" s="173" t="s">
        <v>376</v>
      </c>
      <c r="H412" s="273" t="s">
        <v>377</v>
      </c>
      <c r="I412" s="274"/>
      <c r="J412" s="274"/>
      <c r="K412" s="274"/>
      <c r="L412" s="274"/>
      <c r="M412" s="274"/>
      <c r="N412" s="275"/>
      <c r="O412" s="191"/>
      <c r="P412" s="248" t="s">
        <v>378</v>
      </c>
      <c r="Q412" s="249"/>
      <c r="R412" s="249"/>
      <c r="S412" s="249"/>
      <c r="T412" s="249"/>
      <c r="U412" s="249"/>
      <c r="V412" s="249"/>
      <c r="W412" s="249"/>
      <c r="X412" s="249"/>
      <c r="Y412" s="250"/>
      <c r="Z412" s="17"/>
    </row>
    <row r="413" spans="1:26" ht="20.100000000000001" customHeight="1" x14ac:dyDescent="0.15">
      <c r="A413" s="10"/>
      <c r="B413" s="1"/>
      <c r="C413" s="35"/>
      <c r="D413" s="381"/>
      <c r="E413" s="382"/>
      <c r="F413" s="295"/>
      <c r="G413" s="173" t="s">
        <v>379</v>
      </c>
      <c r="H413" s="273" t="s">
        <v>380</v>
      </c>
      <c r="I413" s="274"/>
      <c r="J413" s="274"/>
      <c r="K413" s="274"/>
      <c r="L413" s="274"/>
      <c r="M413" s="274"/>
      <c r="N413" s="275"/>
      <c r="O413" s="191"/>
      <c r="P413" s="248"/>
      <c r="Q413" s="249"/>
      <c r="R413" s="249"/>
      <c r="S413" s="249"/>
      <c r="T413" s="249"/>
      <c r="U413" s="249"/>
      <c r="V413" s="249"/>
      <c r="W413" s="249"/>
      <c r="X413" s="249"/>
      <c r="Y413" s="250"/>
      <c r="Z413" s="17"/>
    </row>
    <row r="414" spans="1:26" ht="20.100000000000001" customHeight="1" x14ac:dyDescent="0.15">
      <c r="A414" s="10"/>
      <c r="B414" s="1"/>
      <c r="C414" s="35"/>
      <c r="D414" s="381"/>
      <c r="E414" s="382"/>
      <c r="F414" s="295"/>
      <c r="G414" s="173" t="s">
        <v>381</v>
      </c>
      <c r="H414" s="273" t="s">
        <v>382</v>
      </c>
      <c r="I414" s="274"/>
      <c r="J414" s="274"/>
      <c r="K414" s="274"/>
      <c r="L414" s="274"/>
      <c r="M414" s="274"/>
      <c r="N414" s="275"/>
      <c r="O414" s="191"/>
      <c r="P414" s="248"/>
      <c r="Q414" s="249"/>
      <c r="R414" s="249"/>
      <c r="S414" s="249"/>
      <c r="T414" s="249"/>
      <c r="U414" s="249"/>
      <c r="V414" s="249"/>
      <c r="W414" s="249"/>
      <c r="X414" s="249"/>
      <c r="Y414" s="250"/>
      <c r="Z414" s="17"/>
    </row>
    <row r="415" spans="1:26" ht="20.100000000000001" customHeight="1" x14ac:dyDescent="0.15">
      <c r="A415" s="10"/>
      <c r="B415" s="1"/>
      <c r="C415" s="35"/>
      <c r="D415" s="381"/>
      <c r="E415" s="382"/>
      <c r="F415" s="295"/>
      <c r="G415" s="173" t="s">
        <v>383</v>
      </c>
      <c r="H415" s="273" t="s">
        <v>384</v>
      </c>
      <c r="I415" s="274"/>
      <c r="J415" s="274"/>
      <c r="K415" s="274"/>
      <c r="L415" s="274"/>
      <c r="M415" s="274"/>
      <c r="N415" s="275"/>
      <c r="O415" s="191"/>
      <c r="P415" s="248"/>
      <c r="Q415" s="249"/>
      <c r="R415" s="249"/>
      <c r="S415" s="249"/>
      <c r="T415" s="249"/>
      <c r="U415" s="249"/>
      <c r="V415" s="249"/>
      <c r="W415" s="249"/>
      <c r="X415" s="249"/>
      <c r="Y415" s="250"/>
      <c r="Z415" s="17"/>
    </row>
    <row r="416" spans="1:26" ht="20.100000000000001" customHeight="1" x14ac:dyDescent="0.15">
      <c r="A416" s="10"/>
      <c r="B416" s="1"/>
      <c r="C416" s="35"/>
      <c r="D416" s="381"/>
      <c r="E416" s="382"/>
      <c r="F416" s="295"/>
      <c r="G416" s="173" t="s">
        <v>385</v>
      </c>
      <c r="H416" s="273" t="s">
        <v>386</v>
      </c>
      <c r="I416" s="274"/>
      <c r="J416" s="274"/>
      <c r="K416" s="274"/>
      <c r="L416" s="274"/>
      <c r="M416" s="274"/>
      <c r="N416" s="275"/>
      <c r="O416" s="191"/>
      <c r="P416" s="248" t="s">
        <v>387</v>
      </c>
      <c r="Q416" s="249"/>
      <c r="R416" s="249"/>
      <c r="S416" s="249"/>
      <c r="T416" s="249"/>
      <c r="U416" s="249"/>
      <c r="V416" s="249"/>
      <c r="W416" s="249"/>
      <c r="X416" s="249"/>
      <c r="Y416" s="250"/>
      <c r="Z416" s="17"/>
    </row>
    <row r="417" spans="1:26" ht="20.100000000000001" customHeight="1" x14ac:dyDescent="0.15">
      <c r="A417" s="10"/>
      <c r="B417" s="1"/>
      <c r="C417" s="35"/>
      <c r="D417" s="381"/>
      <c r="E417" s="382"/>
      <c r="F417" s="295"/>
      <c r="G417" s="173" t="s">
        <v>388</v>
      </c>
      <c r="H417" s="273" t="s">
        <v>389</v>
      </c>
      <c r="I417" s="274"/>
      <c r="J417" s="274"/>
      <c r="K417" s="274"/>
      <c r="L417" s="274"/>
      <c r="M417" s="274"/>
      <c r="N417" s="275"/>
      <c r="O417" s="191"/>
      <c r="P417" s="248"/>
      <c r="Q417" s="249"/>
      <c r="R417" s="249"/>
      <c r="S417" s="249"/>
      <c r="T417" s="249"/>
      <c r="U417" s="249"/>
      <c r="V417" s="249"/>
      <c r="W417" s="249"/>
      <c r="X417" s="249"/>
      <c r="Y417" s="250"/>
      <c r="Z417" s="17"/>
    </row>
    <row r="418" spans="1:26" ht="20.100000000000001" customHeight="1" x14ac:dyDescent="0.15">
      <c r="A418" s="10"/>
      <c r="B418" s="1"/>
      <c r="C418" s="35"/>
      <c r="D418" s="381"/>
      <c r="E418" s="382"/>
      <c r="F418" s="295"/>
      <c r="G418" s="173" t="s">
        <v>390</v>
      </c>
      <c r="H418" s="273" t="s">
        <v>391</v>
      </c>
      <c r="I418" s="274"/>
      <c r="J418" s="274"/>
      <c r="K418" s="274"/>
      <c r="L418" s="274"/>
      <c r="M418" s="274"/>
      <c r="N418" s="275"/>
      <c r="O418" s="191"/>
      <c r="P418" s="248" t="s">
        <v>392</v>
      </c>
      <c r="Q418" s="249"/>
      <c r="R418" s="249"/>
      <c r="S418" s="249"/>
      <c r="T418" s="249"/>
      <c r="U418" s="249"/>
      <c r="V418" s="249"/>
      <c r="W418" s="249"/>
      <c r="X418" s="249"/>
      <c r="Y418" s="250"/>
      <c r="Z418" s="17"/>
    </row>
    <row r="419" spans="1:26" ht="20.100000000000001" customHeight="1" x14ac:dyDescent="0.15">
      <c r="A419" s="10"/>
      <c r="B419" s="1"/>
      <c r="C419" s="35"/>
      <c r="D419" s="381"/>
      <c r="E419" s="382"/>
      <c r="F419" s="295"/>
      <c r="G419" s="173" t="s">
        <v>393</v>
      </c>
      <c r="H419" s="273" t="s">
        <v>394</v>
      </c>
      <c r="I419" s="274"/>
      <c r="J419" s="274"/>
      <c r="K419" s="274"/>
      <c r="L419" s="274"/>
      <c r="M419" s="274"/>
      <c r="N419" s="275"/>
      <c r="O419" s="191"/>
      <c r="P419" s="248" t="s">
        <v>395</v>
      </c>
      <c r="Q419" s="249"/>
      <c r="R419" s="249"/>
      <c r="S419" s="249"/>
      <c r="T419" s="249"/>
      <c r="U419" s="249"/>
      <c r="V419" s="249"/>
      <c r="W419" s="249"/>
      <c r="X419" s="249"/>
      <c r="Y419" s="250"/>
      <c r="Z419" s="17"/>
    </row>
    <row r="420" spans="1:26" ht="20.100000000000001" customHeight="1" x14ac:dyDescent="0.15">
      <c r="A420" s="10"/>
      <c r="B420" s="1"/>
      <c r="C420" s="35"/>
      <c r="D420" s="381"/>
      <c r="E420" s="382"/>
      <c r="F420" s="295"/>
      <c r="G420" s="173" t="s">
        <v>396</v>
      </c>
      <c r="H420" s="273" t="s">
        <v>397</v>
      </c>
      <c r="I420" s="274"/>
      <c r="J420" s="274"/>
      <c r="K420" s="274"/>
      <c r="L420" s="274"/>
      <c r="M420" s="274"/>
      <c r="N420" s="275"/>
      <c r="O420" s="191"/>
      <c r="P420" s="248" t="s">
        <v>398</v>
      </c>
      <c r="Q420" s="249"/>
      <c r="R420" s="249"/>
      <c r="S420" s="249"/>
      <c r="T420" s="249"/>
      <c r="U420" s="249"/>
      <c r="V420" s="249"/>
      <c r="W420" s="249"/>
      <c r="X420" s="249"/>
      <c r="Y420" s="250"/>
      <c r="Z420" s="17"/>
    </row>
    <row r="421" spans="1:26" ht="20.100000000000001" customHeight="1" x14ac:dyDescent="0.15">
      <c r="A421" s="10"/>
      <c r="B421" s="1"/>
      <c r="C421" s="35"/>
      <c r="D421" s="381"/>
      <c r="E421" s="382"/>
      <c r="F421" s="295"/>
      <c r="G421" s="173" t="s">
        <v>399</v>
      </c>
      <c r="H421" s="273" t="s">
        <v>400</v>
      </c>
      <c r="I421" s="274"/>
      <c r="J421" s="274"/>
      <c r="K421" s="274"/>
      <c r="L421" s="274"/>
      <c r="M421" s="274"/>
      <c r="N421" s="275"/>
      <c r="O421" s="191"/>
      <c r="P421" s="248" t="s">
        <v>401</v>
      </c>
      <c r="Q421" s="249"/>
      <c r="R421" s="249"/>
      <c r="S421" s="249"/>
      <c r="T421" s="249"/>
      <c r="U421" s="249"/>
      <c r="V421" s="249"/>
      <c r="W421" s="249"/>
      <c r="X421" s="249"/>
      <c r="Y421" s="250"/>
      <c r="Z421" s="17"/>
    </row>
    <row r="422" spans="1:26" ht="20.100000000000001" customHeight="1" x14ac:dyDescent="0.15">
      <c r="A422" s="10"/>
      <c r="B422" s="1"/>
      <c r="C422" s="35"/>
      <c r="D422" s="390"/>
      <c r="E422" s="391"/>
      <c r="F422" s="392"/>
      <c r="G422" s="174" t="s">
        <v>236</v>
      </c>
      <c r="H422" s="457" t="s">
        <v>94</v>
      </c>
      <c r="I422" s="458"/>
      <c r="J422" s="458"/>
      <c r="K422" s="458"/>
      <c r="L422" s="458"/>
      <c r="M422" s="458"/>
      <c r="N422" s="459"/>
      <c r="O422" s="175"/>
      <c r="P422" s="304"/>
      <c r="Q422" s="305"/>
      <c r="R422" s="305"/>
      <c r="S422" s="305"/>
      <c r="T422" s="305"/>
      <c r="U422" s="305"/>
      <c r="V422" s="305"/>
      <c r="W422" s="305"/>
      <c r="X422" s="305"/>
      <c r="Y422" s="306"/>
      <c r="Z422" s="17"/>
    </row>
    <row r="423" spans="1:26" ht="20.100000000000001" customHeight="1" x14ac:dyDescent="0.15">
      <c r="A423" s="10"/>
      <c r="B423" s="1"/>
      <c r="C423" s="12"/>
      <c r="D423" s="176"/>
      <c r="E423" s="176"/>
      <c r="F423" s="176"/>
      <c r="G423" s="176"/>
      <c r="H423" s="176"/>
      <c r="I423" s="176"/>
      <c r="J423" s="176"/>
      <c r="K423" s="176"/>
      <c r="L423" s="176"/>
      <c r="M423" s="176"/>
      <c r="N423" s="176"/>
      <c r="O423" s="176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"/>
    </row>
    <row r="424" spans="1:26" ht="20.100000000000001" customHeight="1" x14ac:dyDescent="0.15">
      <c r="A424" s="10"/>
      <c r="B424" s="1"/>
      <c r="C424" s="12"/>
      <c r="D424" s="43" t="s">
        <v>473</v>
      </c>
      <c r="E424" s="23"/>
      <c r="F424" s="24"/>
      <c r="G424" s="24"/>
      <c r="H424" s="24"/>
      <c r="I424" s="24"/>
      <c r="J424" s="24"/>
      <c r="K424" s="24"/>
      <c r="L424" s="24"/>
      <c r="M424" s="24"/>
      <c r="N424" s="24"/>
      <c r="O424" s="25"/>
      <c r="P424" s="58"/>
      <c r="Q424" s="56"/>
      <c r="R424" s="56"/>
      <c r="S424" s="56"/>
      <c r="T424" s="56"/>
      <c r="U424" s="56"/>
      <c r="V424" s="56"/>
      <c r="W424" s="56"/>
      <c r="X424" s="56"/>
      <c r="Y424" s="56"/>
      <c r="Z424" s="17"/>
    </row>
    <row r="425" spans="1:26" ht="20.100000000000001" customHeight="1" x14ac:dyDescent="0.15">
      <c r="A425" s="10"/>
      <c r="B425" s="1"/>
      <c r="C425" s="12"/>
      <c r="D425" s="178" t="s">
        <v>76</v>
      </c>
      <c r="E425" s="179"/>
      <c r="F425" s="169" t="s">
        <v>12</v>
      </c>
      <c r="G425" s="363" t="s">
        <v>13</v>
      </c>
      <c r="H425" s="364"/>
      <c r="I425" s="364"/>
      <c r="J425" s="364"/>
      <c r="K425" s="364"/>
      <c r="L425" s="364"/>
      <c r="M425" s="364"/>
      <c r="N425" s="293"/>
      <c r="O425" s="169" t="s">
        <v>226</v>
      </c>
      <c r="P425" s="301" t="s">
        <v>250</v>
      </c>
      <c r="Q425" s="302"/>
      <c r="R425" s="302"/>
      <c r="S425" s="302"/>
      <c r="T425" s="302"/>
      <c r="U425" s="302"/>
      <c r="V425" s="302"/>
      <c r="W425" s="302"/>
      <c r="X425" s="302"/>
      <c r="Y425" s="303"/>
      <c r="Z425" s="170"/>
    </row>
    <row r="426" spans="1:26" ht="20.100000000000001" customHeight="1" x14ac:dyDescent="0.15">
      <c r="A426" s="10">
        <f>IF(AND(F426="○",COUNTIF(O426:O435,"○")=0,TRIM(P436)=""),1001,0)</f>
        <v>0</v>
      </c>
      <c r="B426" s="1"/>
      <c r="C426" s="35"/>
      <c r="D426" s="228" t="s">
        <v>469</v>
      </c>
      <c r="E426" s="229"/>
      <c r="F426" s="323"/>
      <c r="G426" s="180" t="s">
        <v>227</v>
      </c>
      <c r="H426" s="365" t="s">
        <v>89</v>
      </c>
      <c r="I426" s="366"/>
      <c r="J426" s="366"/>
      <c r="K426" s="366"/>
      <c r="L426" s="366"/>
      <c r="M426" s="366"/>
      <c r="N426" s="367"/>
      <c r="O426" s="191"/>
      <c r="P426" s="245"/>
      <c r="Q426" s="246"/>
      <c r="R426" s="246"/>
      <c r="S426" s="246"/>
      <c r="T426" s="246"/>
      <c r="U426" s="246"/>
      <c r="V426" s="246"/>
      <c r="W426" s="246"/>
      <c r="X426" s="246"/>
      <c r="Y426" s="247"/>
      <c r="Z426" s="17"/>
    </row>
    <row r="427" spans="1:26" ht="20.100000000000001" customHeight="1" x14ac:dyDescent="0.15">
      <c r="A427" s="10"/>
      <c r="B427" s="1"/>
      <c r="C427" s="35"/>
      <c r="D427" s="230"/>
      <c r="E427" s="231"/>
      <c r="F427" s="295"/>
      <c r="G427" s="173" t="s">
        <v>228</v>
      </c>
      <c r="H427" s="273" t="s">
        <v>418</v>
      </c>
      <c r="I427" s="274"/>
      <c r="J427" s="274"/>
      <c r="K427" s="274"/>
      <c r="L427" s="274"/>
      <c r="M427" s="274"/>
      <c r="N427" s="275"/>
      <c r="O427" s="191"/>
      <c r="P427" s="248" t="s">
        <v>419</v>
      </c>
      <c r="Q427" s="249"/>
      <c r="R427" s="249"/>
      <c r="S427" s="249"/>
      <c r="T427" s="249"/>
      <c r="U427" s="249"/>
      <c r="V427" s="249"/>
      <c r="W427" s="249"/>
      <c r="X427" s="249"/>
      <c r="Y427" s="250"/>
      <c r="Z427" s="17"/>
    </row>
    <row r="428" spans="1:26" ht="20.100000000000001" customHeight="1" x14ac:dyDescent="0.15">
      <c r="A428" s="10"/>
      <c r="B428" s="1"/>
      <c r="C428" s="35"/>
      <c r="D428" s="230"/>
      <c r="E428" s="231"/>
      <c r="F428" s="295"/>
      <c r="G428" s="173" t="s">
        <v>229</v>
      </c>
      <c r="H428" s="273" t="s">
        <v>420</v>
      </c>
      <c r="I428" s="274"/>
      <c r="J428" s="274"/>
      <c r="K428" s="274"/>
      <c r="L428" s="274"/>
      <c r="M428" s="274"/>
      <c r="N428" s="275"/>
      <c r="O428" s="191"/>
      <c r="P428" s="248" t="s">
        <v>421</v>
      </c>
      <c r="Q428" s="249"/>
      <c r="R428" s="249"/>
      <c r="S428" s="249"/>
      <c r="T428" s="249"/>
      <c r="U428" s="249"/>
      <c r="V428" s="249"/>
      <c r="W428" s="249"/>
      <c r="X428" s="249"/>
      <c r="Y428" s="250"/>
      <c r="Z428" s="17"/>
    </row>
    <row r="429" spans="1:26" ht="20.100000000000001" customHeight="1" x14ac:dyDescent="0.15">
      <c r="A429" s="10"/>
      <c r="B429" s="1"/>
      <c r="C429" s="35"/>
      <c r="D429" s="230"/>
      <c r="E429" s="231"/>
      <c r="F429" s="295"/>
      <c r="G429" s="173" t="s">
        <v>230</v>
      </c>
      <c r="H429" s="273" t="s">
        <v>422</v>
      </c>
      <c r="I429" s="274"/>
      <c r="J429" s="274"/>
      <c r="K429" s="274"/>
      <c r="L429" s="274"/>
      <c r="M429" s="274"/>
      <c r="N429" s="275"/>
      <c r="O429" s="191"/>
      <c r="P429" s="248" t="s">
        <v>423</v>
      </c>
      <c r="Q429" s="249"/>
      <c r="R429" s="249"/>
      <c r="S429" s="249"/>
      <c r="T429" s="249"/>
      <c r="U429" s="249"/>
      <c r="V429" s="249"/>
      <c r="W429" s="249"/>
      <c r="X429" s="249"/>
      <c r="Y429" s="250"/>
      <c r="Z429" s="17"/>
    </row>
    <row r="430" spans="1:26" ht="20.100000000000001" customHeight="1" x14ac:dyDescent="0.15">
      <c r="A430" s="10"/>
      <c r="B430" s="1"/>
      <c r="C430" s="35"/>
      <c r="D430" s="230"/>
      <c r="E430" s="231"/>
      <c r="F430" s="295"/>
      <c r="G430" s="173" t="s">
        <v>231</v>
      </c>
      <c r="H430" s="273" t="s">
        <v>424</v>
      </c>
      <c r="I430" s="274"/>
      <c r="J430" s="274"/>
      <c r="K430" s="274"/>
      <c r="L430" s="274"/>
      <c r="M430" s="274"/>
      <c r="N430" s="275"/>
      <c r="O430" s="191"/>
      <c r="P430" s="248" t="s">
        <v>425</v>
      </c>
      <c r="Q430" s="249"/>
      <c r="R430" s="249"/>
      <c r="S430" s="249"/>
      <c r="T430" s="249"/>
      <c r="U430" s="249"/>
      <c r="V430" s="249"/>
      <c r="W430" s="249"/>
      <c r="X430" s="249"/>
      <c r="Y430" s="250"/>
      <c r="Z430" s="17"/>
    </row>
    <row r="431" spans="1:26" ht="20.100000000000001" customHeight="1" x14ac:dyDescent="0.15">
      <c r="A431" s="10"/>
      <c r="B431" s="1"/>
      <c r="C431" s="35"/>
      <c r="D431" s="230"/>
      <c r="E431" s="231"/>
      <c r="F431" s="295"/>
      <c r="G431" s="173" t="s">
        <v>232</v>
      </c>
      <c r="H431" s="273" t="s">
        <v>426</v>
      </c>
      <c r="I431" s="274"/>
      <c r="J431" s="274"/>
      <c r="K431" s="274"/>
      <c r="L431" s="274"/>
      <c r="M431" s="274"/>
      <c r="N431" s="275"/>
      <c r="O431" s="191"/>
      <c r="P431" s="248" t="s">
        <v>427</v>
      </c>
      <c r="Q431" s="249"/>
      <c r="R431" s="249"/>
      <c r="S431" s="249"/>
      <c r="T431" s="249"/>
      <c r="U431" s="249"/>
      <c r="V431" s="249"/>
      <c r="W431" s="249"/>
      <c r="X431" s="249"/>
      <c r="Y431" s="250"/>
      <c r="Z431" s="17"/>
    </row>
    <row r="432" spans="1:26" ht="20.100000000000001" customHeight="1" x14ac:dyDescent="0.15">
      <c r="A432" s="10"/>
      <c r="B432" s="1"/>
      <c r="C432" s="35"/>
      <c r="D432" s="230"/>
      <c r="E432" s="231"/>
      <c r="F432" s="295"/>
      <c r="G432" s="173" t="s">
        <v>233</v>
      </c>
      <c r="H432" s="273" t="s">
        <v>428</v>
      </c>
      <c r="I432" s="274"/>
      <c r="J432" s="274"/>
      <c r="K432" s="274"/>
      <c r="L432" s="274"/>
      <c r="M432" s="274"/>
      <c r="N432" s="275"/>
      <c r="O432" s="191"/>
      <c r="P432" s="248" t="s">
        <v>429</v>
      </c>
      <c r="Q432" s="249"/>
      <c r="R432" s="249"/>
      <c r="S432" s="249"/>
      <c r="T432" s="249"/>
      <c r="U432" s="249"/>
      <c r="V432" s="249"/>
      <c r="W432" s="249"/>
      <c r="X432" s="249"/>
      <c r="Y432" s="250"/>
      <c r="Z432" s="17"/>
    </row>
    <row r="433" spans="1:26" ht="20.100000000000001" customHeight="1" x14ac:dyDescent="0.15">
      <c r="A433" s="10"/>
      <c r="B433" s="1"/>
      <c r="C433" s="35"/>
      <c r="D433" s="230"/>
      <c r="E433" s="231"/>
      <c r="F433" s="295"/>
      <c r="G433" s="173" t="s">
        <v>234</v>
      </c>
      <c r="H433" s="273" t="s">
        <v>430</v>
      </c>
      <c r="I433" s="274"/>
      <c r="J433" s="274"/>
      <c r="K433" s="274"/>
      <c r="L433" s="274"/>
      <c r="M433" s="274"/>
      <c r="N433" s="275"/>
      <c r="O433" s="191"/>
      <c r="P433" s="248" t="s">
        <v>431</v>
      </c>
      <c r="Q433" s="249"/>
      <c r="R433" s="249"/>
      <c r="S433" s="249"/>
      <c r="T433" s="249"/>
      <c r="U433" s="249"/>
      <c r="V433" s="249"/>
      <c r="W433" s="249"/>
      <c r="X433" s="249"/>
      <c r="Y433" s="250"/>
      <c r="Z433" s="17"/>
    </row>
    <row r="434" spans="1:26" ht="20.100000000000001" customHeight="1" x14ac:dyDescent="0.15">
      <c r="A434" s="10"/>
      <c r="B434" s="1"/>
      <c r="C434" s="35"/>
      <c r="D434" s="230"/>
      <c r="E434" s="231"/>
      <c r="F434" s="295"/>
      <c r="G434" s="173" t="s">
        <v>235</v>
      </c>
      <c r="H434" s="273" t="s">
        <v>432</v>
      </c>
      <c r="I434" s="274"/>
      <c r="J434" s="274"/>
      <c r="K434" s="274"/>
      <c r="L434" s="274"/>
      <c r="M434" s="274"/>
      <c r="N434" s="275"/>
      <c r="O434" s="191"/>
      <c r="P434" s="248" t="s">
        <v>362</v>
      </c>
      <c r="Q434" s="249"/>
      <c r="R434" s="249"/>
      <c r="S434" s="249"/>
      <c r="T434" s="249"/>
      <c r="U434" s="249"/>
      <c r="V434" s="249"/>
      <c r="W434" s="249"/>
      <c r="X434" s="249"/>
      <c r="Y434" s="250"/>
      <c r="Z434" s="17"/>
    </row>
    <row r="435" spans="1:26" ht="20.100000000000001" customHeight="1" x14ac:dyDescent="0.15">
      <c r="A435" s="10"/>
      <c r="B435" s="1"/>
      <c r="C435" s="35"/>
      <c r="D435" s="230"/>
      <c r="E435" s="231"/>
      <c r="F435" s="295"/>
      <c r="G435" s="173" t="s">
        <v>237</v>
      </c>
      <c r="H435" s="273" t="s">
        <v>329</v>
      </c>
      <c r="I435" s="274"/>
      <c r="J435" s="274"/>
      <c r="K435" s="274"/>
      <c r="L435" s="274"/>
      <c r="M435" s="274"/>
      <c r="N435" s="275"/>
      <c r="O435" s="191"/>
      <c r="P435" s="248" t="s">
        <v>433</v>
      </c>
      <c r="Q435" s="249"/>
      <c r="R435" s="249"/>
      <c r="S435" s="249"/>
      <c r="T435" s="249"/>
      <c r="U435" s="249"/>
      <c r="V435" s="249"/>
      <c r="W435" s="249"/>
      <c r="X435" s="249"/>
      <c r="Y435" s="250"/>
      <c r="Z435" s="17"/>
    </row>
    <row r="436" spans="1:26" ht="20.100000000000001" customHeight="1" x14ac:dyDescent="0.15">
      <c r="A436" s="10"/>
      <c r="B436" s="1"/>
      <c r="C436" s="35"/>
      <c r="D436" s="232"/>
      <c r="E436" s="233"/>
      <c r="F436" s="296"/>
      <c r="G436" s="173" t="s">
        <v>236</v>
      </c>
      <c r="H436" s="273" t="s">
        <v>94</v>
      </c>
      <c r="I436" s="274"/>
      <c r="J436" s="274"/>
      <c r="K436" s="274"/>
      <c r="L436" s="274"/>
      <c r="M436" s="274"/>
      <c r="N436" s="275"/>
      <c r="O436" s="171"/>
      <c r="P436" s="242"/>
      <c r="Q436" s="243"/>
      <c r="R436" s="243"/>
      <c r="S436" s="243"/>
      <c r="T436" s="243"/>
      <c r="U436" s="243"/>
      <c r="V436" s="243"/>
      <c r="W436" s="243"/>
      <c r="X436" s="243"/>
      <c r="Y436" s="244"/>
      <c r="Z436" s="17"/>
    </row>
    <row r="437" spans="1:26" ht="20.100000000000001" customHeight="1" x14ac:dyDescent="0.15">
      <c r="A437" s="10">
        <f>IF(AND(F437="○",COUNTIF(O437:O438,"○")=0,TRIM(P439)=""),1001,0)</f>
        <v>0</v>
      </c>
      <c r="B437" s="1"/>
      <c r="C437" s="35"/>
      <c r="D437" s="299" t="s">
        <v>470</v>
      </c>
      <c r="E437" s="300"/>
      <c r="F437" s="294"/>
      <c r="G437" s="173" t="s">
        <v>227</v>
      </c>
      <c r="H437" s="273" t="s">
        <v>434</v>
      </c>
      <c r="I437" s="274"/>
      <c r="J437" s="274"/>
      <c r="K437" s="274"/>
      <c r="L437" s="274"/>
      <c r="M437" s="274"/>
      <c r="N437" s="275"/>
      <c r="O437" s="191"/>
      <c r="P437" s="248" t="s">
        <v>435</v>
      </c>
      <c r="Q437" s="249"/>
      <c r="R437" s="249"/>
      <c r="S437" s="249"/>
      <c r="T437" s="249"/>
      <c r="U437" s="249"/>
      <c r="V437" s="249"/>
      <c r="W437" s="249"/>
      <c r="X437" s="249"/>
      <c r="Y437" s="250"/>
      <c r="Z437" s="17"/>
    </row>
    <row r="438" spans="1:26" ht="20.100000000000001" customHeight="1" x14ac:dyDescent="0.15">
      <c r="A438" s="10"/>
      <c r="B438" s="1"/>
      <c r="C438" s="35"/>
      <c r="D438" s="230"/>
      <c r="E438" s="231"/>
      <c r="F438" s="295"/>
      <c r="G438" s="173" t="s">
        <v>228</v>
      </c>
      <c r="H438" s="273" t="s">
        <v>436</v>
      </c>
      <c r="I438" s="274"/>
      <c r="J438" s="274"/>
      <c r="K438" s="274"/>
      <c r="L438" s="274"/>
      <c r="M438" s="274"/>
      <c r="N438" s="275"/>
      <c r="O438" s="191"/>
      <c r="P438" s="248" t="s">
        <v>437</v>
      </c>
      <c r="Q438" s="249"/>
      <c r="R438" s="249"/>
      <c r="S438" s="249"/>
      <c r="T438" s="249"/>
      <c r="U438" s="249"/>
      <c r="V438" s="249"/>
      <c r="W438" s="249"/>
      <c r="X438" s="249"/>
      <c r="Y438" s="250"/>
      <c r="Z438" s="17"/>
    </row>
    <row r="439" spans="1:26" ht="20.100000000000001" customHeight="1" x14ac:dyDescent="0.15">
      <c r="A439" s="10"/>
      <c r="B439" s="1"/>
      <c r="C439" s="35"/>
      <c r="D439" s="232"/>
      <c r="E439" s="233"/>
      <c r="F439" s="296"/>
      <c r="G439" s="173" t="s">
        <v>236</v>
      </c>
      <c r="H439" s="273" t="s">
        <v>94</v>
      </c>
      <c r="I439" s="274"/>
      <c r="J439" s="274"/>
      <c r="K439" s="274"/>
      <c r="L439" s="274"/>
      <c r="M439" s="274"/>
      <c r="N439" s="275"/>
      <c r="O439" s="171"/>
      <c r="P439" s="242"/>
      <c r="Q439" s="243"/>
      <c r="R439" s="243"/>
      <c r="S439" s="243"/>
      <c r="T439" s="243"/>
      <c r="U439" s="243"/>
      <c r="V439" s="243"/>
      <c r="W439" s="243"/>
      <c r="X439" s="243"/>
      <c r="Y439" s="244"/>
      <c r="Z439" s="17"/>
    </row>
    <row r="440" spans="1:26" ht="20.100000000000001" customHeight="1" x14ac:dyDescent="0.15">
      <c r="A440" s="10">
        <f>IF(AND(F440="○",COUNTIF(O440:O443,"○")=0,TRIM(P444)=""),1001,0)</f>
        <v>0</v>
      </c>
      <c r="B440" s="1"/>
      <c r="C440" s="35"/>
      <c r="D440" s="299" t="s">
        <v>471</v>
      </c>
      <c r="E440" s="300"/>
      <c r="F440" s="294"/>
      <c r="G440" s="173" t="s">
        <v>227</v>
      </c>
      <c r="H440" s="273" t="s">
        <v>438</v>
      </c>
      <c r="I440" s="274"/>
      <c r="J440" s="274"/>
      <c r="K440" s="274"/>
      <c r="L440" s="274"/>
      <c r="M440" s="274"/>
      <c r="N440" s="275"/>
      <c r="O440" s="191"/>
      <c r="P440" s="248" t="s">
        <v>439</v>
      </c>
      <c r="Q440" s="249"/>
      <c r="R440" s="249"/>
      <c r="S440" s="249"/>
      <c r="T440" s="249"/>
      <c r="U440" s="249"/>
      <c r="V440" s="249"/>
      <c r="W440" s="249"/>
      <c r="X440" s="249"/>
      <c r="Y440" s="250"/>
      <c r="Z440" s="17"/>
    </row>
    <row r="441" spans="1:26" ht="20.100000000000001" customHeight="1" x14ac:dyDescent="0.15">
      <c r="A441" s="10"/>
      <c r="B441" s="1"/>
      <c r="C441" s="35"/>
      <c r="D441" s="230"/>
      <c r="E441" s="231"/>
      <c r="F441" s="295"/>
      <c r="G441" s="173" t="s">
        <v>228</v>
      </c>
      <c r="H441" s="273" t="s">
        <v>440</v>
      </c>
      <c r="I441" s="274"/>
      <c r="J441" s="274"/>
      <c r="K441" s="274"/>
      <c r="L441" s="274"/>
      <c r="M441" s="274"/>
      <c r="N441" s="275"/>
      <c r="O441" s="191"/>
      <c r="P441" s="248" t="s">
        <v>441</v>
      </c>
      <c r="Q441" s="249"/>
      <c r="R441" s="249"/>
      <c r="S441" s="249"/>
      <c r="T441" s="249"/>
      <c r="U441" s="249"/>
      <c r="V441" s="249"/>
      <c r="W441" s="249"/>
      <c r="X441" s="249"/>
      <c r="Y441" s="250"/>
      <c r="Z441" s="17"/>
    </row>
    <row r="442" spans="1:26" ht="20.100000000000001" customHeight="1" x14ac:dyDescent="0.15">
      <c r="A442" s="10"/>
      <c r="B442" s="1"/>
      <c r="C442" s="35"/>
      <c r="D442" s="230"/>
      <c r="E442" s="231"/>
      <c r="F442" s="295"/>
      <c r="G442" s="173" t="s">
        <v>229</v>
      </c>
      <c r="H442" s="273" t="s">
        <v>442</v>
      </c>
      <c r="I442" s="274"/>
      <c r="J442" s="274"/>
      <c r="K442" s="274"/>
      <c r="L442" s="274"/>
      <c r="M442" s="274"/>
      <c r="N442" s="275"/>
      <c r="O442" s="191"/>
      <c r="P442" s="248"/>
      <c r="Q442" s="249"/>
      <c r="R442" s="249"/>
      <c r="S442" s="249"/>
      <c r="T442" s="249"/>
      <c r="U442" s="249"/>
      <c r="V442" s="249"/>
      <c r="W442" s="249"/>
      <c r="X442" s="249"/>
      <c r="Y442" s="250"/>
      <c r="Z442" s="17"/>
    </row>
    <row r="443" spans="1:26" ht="20.100000000000001" customHeight="1" x14ac:dyDescent="0.15">
      <c r="A443" s="10"/>
      <c r="B443" s="1"/>
      <c r="C443" s="35"/>
      <c r="D443" s="230"/>
      <c r="E443" s="231"/>
      <c r="F443" s="295"/>
      <c r="G443" s="173" t="s">
        <v>230</v>
      </c>
      <c r="H443" s="273" t="s">
        <v>428</v>
      </c>
      <c r="I443" s="274"/>
      <c r="J443" s="274"/>
      <c r="K443" s="274"/>
      <c r="L443" s="274"/>
      <c r="M443" s="274"/>
      <c r="N443" s="275"/>
      <c r="O443" s="191"/>
      <c r="P443" s="248" t="s">
        <v>443</v>
      </c>
      <c r="Q443" s="249"/>
      <c r="R443" s="249"/>
      <c r="S443" s="249"/>
      <c r="T443" s="249"/>
      <c r="U443" s="249"/>
      <c r="V443" s="249"/>
      <c r="W443" s="249"/>
      <c r="X443" s="249"/>
      <c r="Y443" s="250"/>
      <c r="Z443" s="17"/>
    </row>
    <row r="444" spans="1:26" ht="20.100000000000001" customHeight="1" x14ac:dyDescent="0.15">
      <c r="A444" s="10"/>
      <c r="B444" s="1"/>
      <c r="C444" s="35"/>
      <c r="D444" s="399"/>
      <c r="E444" s="400"/>
      <c r="F444" s="392"/>
      <c r="G444" s="181" t="s">
        <v>236</v>
      </c>
      <c r="H444" s="457" t="s">
        <v>94</v>
      </c>
      <c r="I444" s="458"/>
      <c r="J444" s="458"/>
      <c r="K444" s="458"/>
      <c r="L444" s="458"/>
      <c r="M444" s="458"/>
      <c r="N444" s="459"/>
      <c r="O444" s="175"/>
      <c r="P444" s="304"/>
      <c r="Q444" s="305"/>
      <c r="R444" s="305"/>
      <c r="S444" s="305"/>
      <c r="T444" s="305"/>
      <c r="U444" s="305"/>
      <c r="V444" s="305"/>
      <c r="W444" s="305"/>
      <c r="X444" s="305"/>
      <c r="Y444" s="306"/>
      <c r="Z444" s="17"/>
    </row>
    <row r="445" spans="1:26" ht="20.100000000000001" customHeight="1" x14ac:dyDescent="0.15">
      <c r="A445" s="10"/>
      <c r="B445" s="1"/>
      <c r="C445" s="12"/>
      <c r="D445" s="19"/>
      <c r="E445" s="41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58"/>
      <c r="Q445" s="56"/>
      <c r="R445" s="56"/>
      <c r="S445" s="56"/>
      <c r="T445" s="56"/>
      <c r="U445" s="56"/>
      <c r="V445" s="56"/>
      <c r="W445" s="56"/>
      <c r="X445" s="56"/>
      <c r="Y445" s="56"/>
      <c r="Z445" s="17"/>
    </row>
    <row r="446" spans="1:26" ht="20.100000000000001" customHeight="1" x14ac:dyDescent="0.15">
      <c r="A446" s="10"/>
      <c r="B446" s="1"/>
      <c r="C446" s="12"/>
      <c r="D446" s="43" t="s">
        <v>474</v>
      </c>
      <c r="E446" s="23"/>
      <c r="F446" s="24"/>
      <c r="G446" s="24"/>
      <c r="H446" s="24"/>
      <c r="I446" s="24"/>
      <c r="J446" s="24"/>
      <c r="K446" s="24"/>
      <c r="L446" s="24"/>
      <c r="M446" s="24"/>
      <c r="N446" s="24"/>
      <c r="O446" s="25"/>
      <c r="P446" s="58"/>
      <c r="Q446" s="56"/>
      <c r="R446" s="56"/>
      <c r="S446" s="56"/>
      <c r="T446" s="56"/>
      <c r="U446" s="56"/>
      <c r="V446" s="56"/>
      <c r="W446" s="56"/>
      <c r="X446" s="56"/>
      <c r="Y446" s="56"/>
      <c r="Z446" s="17"/>
    </row>
    <row r="447" spans="1:26" ht="20.100000000000001" customHeight="1" x14ac:dyDescent="0.15">
      <c r="A447" s="10"/>
      <c r="B447" s="1"/>
      <c r="C447" s="12"/>
      <c r="D447" s="292" t="s">
        <v>76</v>
      </c>
      <c r="E447" s="293"/>
      <c r="F447" s="169" t="s">
        <v>12</v>
      </c>
      <c r="G447" s="363" t="s">
        <v>13</v>
      </c>
      <c r="H447" s="364"/>
      <c r="I447" s="364"/>
      <c r="J447" s="364"/>
      <c r="K447" s="364"/>
      <c r="L447" s="364"/>
      <c r="M447" s="364"/>
      <c r="N447" s="293"/>
      <c r="O447" s="169" t="s">
        <v>226</v>
      </c>
      <c r="P447" s="301" t="s">
        <v>250</v>
      </c>
      <c r="Q447" s="302"/>
      <c r="R447" s="302"/>
      <c r="S447" s="302"/>
      <c r="T447" s="302"/>
      <c r="U447" s="302"/>
      <c r="V447" s="302"/>
      <c r="W447" s="302"/>
      <c r="X447" s="302"/>
      <c r="Y447" s="303"/>
      <c r="Z447" s="170"/>
    </row>
    <row r="448" spans="1:26" ht="20.100000000000001" customHeight="1" x14ac:dyDescent="0.15">
      <c r="A448" s="10">
        <f>IF(AND(F448="○",COUNTIF(O448:O452,"○")=0,TRIM(P454)=""),1001,0)</f>
        <v>0</v>
      </c>
      <c r="B448" s="1"/>
      <c r="C448" s="35"/>
      <c r="D448" s="228" t="s">
        <v>475</v>
      </c>
      <c r="E448" s="229"/>
      <c r="F448" s="323"/>
      <c r="G448" s="173" t="s">
        <v>227</v>
      </c>
      <c r="H448" s="365" t="s">
        <v>445</v>
      </c>
      <c r="I448" s="366"/>
      <c r="J448" s="366"/>
      <c r="K448" s="366"/>
      <c r="L448" s="366"/>
      <c r="M448" s="366"/>
      <c r="N448" s="367"/>
      <c r="O448" s="191"/>
      <c r="P448" s="245" t="s">
        <v>446</v>
      </c>
      <c r="Q448" s="246"/>
      <c r="R448" s="246"/>
      <c r="S448" s="246"/>
      <c r="T448" s="246"/>
      <c r="U448" s="246"/>
      <c r="V448" s="246"/>
      <c r="W448" s="246"/>
      <c r="X448" s="246"/>
      <c r="Y448" s="247"/>
      <c r="Z448" s="17"/>
    </row>
    <row r="449" spans="1:26" ht="20.100000000000001" customHeight="1" x14ac:dyDescent="0.15">
      <c r="A449" s="10"/>
      <c r="B449" s="1"/>
      <c r="C449" s="35"/>
      <c r="D449" s="230"/>
      <c r="E449" s="231"/>
      <c r="F449" s="295"/>
      <c r="G449" s="173" t="s">
        <v>228</v>
      </c>
      <c r="H449" s="273" t="s">
        <v>447</v>
      </c>
      <c r="I449" s="274"/>
      <c r="J449" s="274"/>
      <c r="K449" s="274"/>
      <c r="L449" s="274"/>
      <c r="M449" s="274"/>
      <c r="N449" s="275"/>
      <c r="O449" s="191"/>
      <c r="P449" s="248" t="s">
        <v>448</v>
      </c>
      <c r="Q449" s="249"/>
      <c r="R449" s="249"/>
      <c r="S449" s="249"/>
      <c r="T449" s="249"/>
      <c r="U449" s="249"/>
      <c r="V449" s="249"/>
      <c r="W449" s="249"/>
      <c r="X449" s="249"/>
      <c r="Y449" s="250"/>
      <c r="Z449" s="17"/>
    </row>
    <row r="450" spans="1:26" ht="20.100000000000001" customHeight="1" x14ac:dyDescent="0.15">
      <c r="A450" s="10"/>
      <c r="B450" s="1"/>
      <c r="C450" s="35"/>
      <c r="D450" s="230"/>
      <c r="E450" s="231"/>
      <c r="F450" s="295"/>
      <c r="G450" s="173" t="s">
        <v>229</v>
      </c>
      <c r="H450" s="273" t="s">
        <v>304</v>
      </c>
      <c r="I450" s="274"/>
      <c r="J450" s="274"/>
      <c r="K450" s="274"/>
      <c r="L450" s="274"/>
      <c r="M450" s="274"/>
      <c r="N450" s="275"/>
      <c r="O450" s="191"/>
      <c r="P450" s="248" t="s">
        <v>449</v>
      </c>
      <c r="Q450" s="249"/>
      <c r="R450" s="249"/>
      <c r="S450" s="249"/>
      <c r="T450" s="249"/>
      <c r="U450" s="249"/>
      <c r="V450" s="249"/>
      <c r="W450" s="249"/>
      <c r="X450" s="249"/>
      <c r="Y450" s="250"/>
      <c r="Z450" s="17"/>
    </row>
    <row r="451" spans="1:26" ht="20.100000000000001" customHeight="1" x14ac:dyDescent="0.15">
      <c r="A451" s="10"/>
      <c r="B451" s="1"/>
      <c r="C451" s="35"/>
      <c r="D451" s="230"/>
      <c r="E451" s="231"/>
      <c r="F451" s="295"/>
      <c r="G451" s="173" t="s">
        <v>230</v>
      </c>
      <c r="H451" s="273" t="s">
        <v>450</v>
      </c>
      <c r="I451" s="274"/>
      <c r="J451" s="274"/>
      <c r="K451" s="274"/>
      <c r="L451" s="274"/>
      <c r="M451" s="274"/>
      <c r="N451" s="275"/>
      <c r="O451" s="191"/>
      <c r="P451" s="248" t="s">
        <v>451</v>
      </c>
      <c r="Q451" s="249"/>
      <c r="R451" s="249"/>
      <c r="S451" s="249"/>
      <c r="T451" s="249"/>
      <c r="U451" s="249"/>
      <c r="V451" s="249"/>
      <c r="W451" s="249"/>
      <c r="X451" s="249"/>
      <c r="Y451" s="250"/>
      <c r="Z451" s="17"/>
    </row>
    <row r="452" spans="1:26" ht="20.100000000000001" customHeight="1" x14ac:dyDescent="0.15">
      <c r="A452" s="10"/>
      <c r="B452" s="1"/>
      <c r="C452" s="35"/>
      <c r="D452" s="230"/>
      <c r="E452" s="231"/>
      <c r="F452" s="295"/>
      <c r="G452" s="173" t="s">
        <v>459</v>
      </c>
      <c r="H452" s="273" t="s">
        <v>452</v>
      </c>
      <c r="I452" s="274"/>
      <c r="J452" s="274"/>
      <c r="K452" s="274"/>
      <c r="L452" s="274"/>
      <c r="M452" s="274"/>
      <c r="N452" s="275"/>
      <c r="O452" s="191"/>
      <c r="P452" s="248" t="s">
        <v>453</v>
      </c>
      <c r="Q452" s="249"/>
      <c r="R452" s="249"/>
      <c r="S452" s="249"/>
      <c r="T452" s="249"/>
      <c r="U452" s="249"/>
      <c r="V452" s="249"/>
      <c r="W452" s="249"/>
      <c r="X452" s="249"/>
      <c r="Y452" s="250"/>
      <c r="Z452" s="17"/>
    </row>
    <row r="453" spans="1:26" ht="20.100000000000001" customHeight="1" x14ac:dyDescent="0.15">
      <c r="A453" s="10"/>
      <c r="B453" s="1"/>
      <c r="C453" s="35"/>
      <c r="D453" s="230"/>
      <c r="E453" s="231"/>
      <c r="F453" s="295"/>
      <c r="G453" s="251">
        <v>99</v>
      </c>
      <c r="H453" s="264" t="s">
        <v>94</v>
      </c>
      <c r="I453" s="265"/>
      <c r="J453" s="265"/>
      <c r="K453" s="265"/>
      <c r="L453" s="265"/>
      <c r="M453" s="265"/>
      <c r="N453" s="266"/>
      <c r="O453" s="262"/>
      <c r="P453" s="248" t="s">
        <v>454</v>
      </c>
      <c r="Q453" s="249"/>
      <c r="R453" s="249"/>
      <c r="S453" s="249"/>
      <c r="T453" s="249"/>
      <c r="U453" s="249"/>
      <c r="V453" s="249"/>
      <c r="W453" s="249"/>
      <c r="X453" s="249"/>
      <c r="Y453" s="250"/>
      <c r="Z453" s="17"/>
    </row>
    <row r="454" spans="1:26" ht="20.100000000000001" customHeight="1" x14ac:dyDescent="0.15">
      <c r="A454" s="10"/>
      <c r="B454" s="1"/>
      <c r="C454" s="35"/>
      <c r="D454" s="232"/>
      <c r="E454" s="233"/>
      <c r="F454" s="296"/>
      <c r="G454" s="252"/>
      <c r="H454" s="267"/>
      <c r="I454" s="268"/>
      <c r="J454" s="268"/>
      <c r="K454" s="268"/>
      <c r="L454" s="268"/>
      <c r="M454" s="268"/>
      <c r="N454" s="269"/>
      <c r="O454" s="263"/>
      <c r="P454" s="242"/>
      <c r="Q454" s="243"/>
      <c r="R454" s="243"/>
      <c r="S454" s="243"/>
      <c r="T454" s="243"/>
      <c r="U454" s="243"/>
      <c r="V454" s="243"/>
      <c r="W454" s="243"/>
      <c r="X454" s="243"/>
      <c r="Y454" s="244"/>
      <c r="Z454" s="17"/>
    </row>
    <row r="455" spans="1:26" ht="30" customHeight="1" x14ac:dyDescent="0.15">
      <c r="A455" s="10"/>
      <c r="B455" s="1"/>
      <c r="C455" s="35"/>
      <c r="D455" s="297" t="s">
        <v>476</v>
      </c>
      <c r="E455" s="298"/>
      <c r="F455" s="191"/>
      <c r="G455" s="172" t="s">
        <v>460</v>
      </c>
      <c r="H455" s="273" t="s">
        <v>811</v>
      </c>
      <c r="I455" s="274"/>
      <c r="J455" s="274"/>
      <c r="K455" s="274"/>
      <c r="L455" s="274"/>
      <c r="M455" s="274"/>
      <c r="N455" s="275"/>
      <c r="O455" s="171"/>
      <c r="P455" s="248"/>
      <c r="Q455" s="249"/>
      <c r="R455" s="249"/>
      <c r="S455" s="249"/>
      <c r="T455" s="249"/>
      <c r="U455" s="249"/>
      <c r="V455" s="249"/>
      <c r="W455" s="249"/>
      <c r="X455" s="249"/>
      <c r="Y455" s="250"/>
      <c r="Z455" s="17"/>
    </row>
    <row r="456" spans="1:26" ht="30" customHeight="1" x14ac:dyDescent="0.15">
      <c r="A456" s="10"/>
      <c r="B456" s="1"/>
      <c r="C456" s="35"/>
      <c r="D456" s="297" t="s">
        <v>477</v>
      </c>
      <c r="E456" s="298"/>
      <c r="F456" s="191"/>
      <c r="G456" s="172" t="s">
        <v>460</v>
      </c>
      <c r="H456" s="273" t="s">
        <v>812</v>
      </c>
      <c r="I456" s="274"/>
      <c r="J456" s="274"/>
      <c r="K456" s="274"/>
      <c r="L456" s="274"/>
      <c r="M456" s="274"/>
      <c r="N456" s="275"/>
      <c r="O456" s="171"/>
      <c r="P456" s="248"/>
      <c r="Q456" s="249"/>
      <c r="R456" s="249"/>
      <c r="S456" s="249"/>
      <c r="T456" s="249"/>
      <c r="U456" s="249"/>
      <c r="V456" s="249"/>
      <c r="W456" s="249"/>
      <c r="X456" s="249"/>
      <c r="Y456" s="250"/>
      <c r="Z456" s="17"/>
    </row>
    <row r="457" spans="1:26" ht="20.100000000000001" customHeight="1" x14ac:dyDescent="0.15">
      <c r="A457" s="10">
        <f>IF(AND(F457="○",COUNTIF(O457:O459,"○")=0,TRIM(P461)=""),1001,0)</f>
        <v>0</v>
      </c>
      <c r="B457" s="1"/>
      <c r="C457" s="35"/>
      <c r="D457" s="299" t="s">
        <v>478</v>
      </c>
      <c r="E457" s="300"/>
      <c r="F457" s="294"/>
      <c r="G457" s="173" t="s">
        <v>227</v>
      </c>
      <c r="H457" s="273" t="s">
        <v>802</v>
      </c>
      <c r="I457" s="274"/>
      <c r="J457" s="274"/>
      <c r="K457" s="274"/>
      <c r="L457" s="274"/>
      <c r="M457" s="274"/>
      <c r="N457" s="275"/>
      <c r="O457" s="191"/>
      <c r="P457" s="248" t="s">
        <v>455</v>
      </c>
      <c r="Q457" s="249"/>
      <c r="R457" s="249"/>
      <c r="S457" s="249"/>
      <c r="T457" s="249"/>
      <c r="U457" s="249"/>
      <c r="V457" s="249"/>
      <c r="W457" s="249"/>
      <c r="X457" s="249"/>
      <c r="Y457" s="250"/>
      <c r="Z457" s="17"/>
    </row>
    <row r="458" spans="1:26" ht="20.100000000000001" customHeight="1" x14ac:dyDescent="0.15">
      <c r="A458" s="10"/>
      <c r="B458" s="1"/>
      <c r="C458" s="35"/>
      <c r="D458" s="230"/>
      <c r="E458" s="231"/>
      <c r="F458" s="295"/>
      <c r="G458" s="173" t="s">
        <v>228</v>
      </c>
      <c r="H458" s="273" t="s">
        <v>803</v>
      </c>
      <c r="I458" s="274"/>
      <c r="J458" s="274"/>
      <c r="K458" s="274"/>
      <c r="L458" s="274"/>
      <c r="M458" s="274"/>
      <c r="N458" s="275"/>
      <c r="O458" s="191"/>
      <c r="P458" s="248" t="s">
        <v>456</v>
      </c>
      <c r="Q458" s="249"/>
      <c r="R458" s="249"/>
      <c r="S458" s="249"/>
      <c r="T458" s="249"/>
      <c r="U458" s="249"/>
      <c r="V458" s="249"/>
      <c r="W458" s="249"/>
      <c r="X458" s="249"/>
      <c r="Y458" s="250"/>
      <c r="Z458" s="17"/>
    </row>
    <row r="459" spans="1:26" ht="20.100000000000001" customHeight="1" x14ac:dyDescent="0.15">
      <c r="A459" s="10"/>
      <c r="B459" s="1"/>
      <c r="C459" s="35"/>
      <c r="D459" s="230"/>
      <c r="E459" s="231"/>
      <c r="F459" s="295"/>
      <c r="G459" s="173" t="s">
        <v>229</v>
      </c>
      <c r="H459" s="273" t="s">
        <v>804</v>
      </c>
      <c r="I459" s="274"/>
      <c r="J459" s="274"/>
      <c r="K459" s="274"/>
      <c r="L459" s="274"/>
      <c r="M459" s="274"/>
      <c r="N459" s="275"/>
      <c r="O459" s="191"/>
      <c r="P459" s="248" t="s">
        <v>457</v>
      </c>
      <c r="Q459" s="249"/>
      <c r="R459" s="249"/>
      <c r="S459" s="249"/>
      <c r="T459" s="249"/>
      <c r="U459" s="249"/>
      <c r="V459" s="249"/>
      <c r="W459" s="249"/>
      <c r="X459" s="249"/>
      <c r="Y459" s="250"/>
      <c r="Z459" s="17"/>
    </row>
    <row r="460" spans="1:26" ht="20.100000000000001" customHeight="1" x14ac:dyDescent="0.15">
      <c r="A460" s="10"/>
      <c r="B460" s="1"/>
      <c r="C460" s="35"/>
      <c r="D460" s="230"/>
      <c r="E460" s="231"/>
      <c r="F460" s="295"/>
      <c r="G460" s="251">
        <v>99</v>
      </c>
      <c r="H460" s="264" t="s">
        <v>535</v>
      </c>
      <c r="I460" s="265"/>
      <c r="J460" s="265"/>
      <c r="K460" s="265"/>
      <c r="L460" s="265"/>
      <c r="M460" s="265"/>
      <c r="N460" s="266"/>
      <c r="O460" s="262"/>
      <c r="P460" s="248" t="s">
        <v>458</v>
      </c>
      <c r="Q460" s="249"/>
      <c r="R460" s="249"/>
      <c r="S460" s="249"/>
      <c r="T460" s="249"/>
      <c r="U460" s="249"/>
      <c r="V460" s="249"/>
      <c r="W460" s="249"/>
      <c r="X460" s="249"/>
      <c r="Y460" s="250"/>
      <c r="Z460" s="17"/>
    </row>
    <row r="461" spans="1:26" ht="20.100000000000001" customHeight="1" x14ac:dyDescent="0.15">
      <c r="A461" s="10"/>
      <c r="B461" s="1"/>
      <c r="C461" s="35"/>
      <c r="D461" s="232"/>
      <c r="E461" s="233"/>
      <c r="F461" s="296"/>
      <c r="G461" s="252"/>
      <c r="H461" s="267"/>
      <c r="I461" s="268"/>
      <c r="J461" s="268"/>
      <c r="K461" s="268"/>
      <c r="L461" s="268"/>
      <c r="M461" s="268"/>
      <c r="N461" s="269"/>
      <c r="O461" s="263"/>
      <c r="P461" s="242"/>
      <c r="Q461" s="243"/>
      <c r="R461" s="243"/>
      <c r="S461" s="243"/>
      <c r="T461" s="243"/>
      <c r="U461" s="243"/>
      <c r="V461" s="243"/>
      <c r="W461" s="243"/>
      <c r="X461" s="243"/>
      <c r="Y461" s="244"/>
      <c r="Z461" s="17"/>
    </row>
    <row r="462" spans="1:26" ht="30" customHeight="1" x14ac:dyDescent="0.15">
      <c r="A462" s="10"/>
      <c r="B462" s="1"/>
      <c r="C462" s="35"/>
      <c r="D462" s="297" t="s">
        <v>479</v>
      </c>
      <c r="E462" s="298"/>
      <c r="F462" s="191"/>
      <c r="G462" s="172" t="s">
        <v>227</v>
      </c>
      <c r="H462" s="273" t="s">
        <v>444</v>
      </c>
      <c r="I462" s="274"/>
      <c r="J462" s="274"/>
      <c r="K462" s="274"/>
      <c r="L462" s="274"/>
      <c r="M462" s="274"/>
      <c r="N462" s="275"/>
      <c r="O462" s="171"/>
      <c r="P462" s="248" t="s">
        <v>444</v>
      </c>
      <c r="Q462" s="249"/>
      <c r="R462" s="249"/>
      <c r="S462" s="249"/>
      <c r="T462" s="249"/>
      <c r="U462" s="249"/>
      <c r="V462" s="249"/>
      <c r="W462" s="249"/>
      <c r="X462" s="249"/>
      <c r="Y462" s="250"/>
      <c r="Z462" s="17"/>
    </row>
    <row r="463" spans="1:26" ht="20.100000000000001" customHeight="1" x14ac:dyDescent="0.15">
      <c r="A463" s="10">
        <f>IF(AND(F463="○",COUNTIF(O463:O464,"○")=0,TRIM(P466)=""),1001,0)</f>
        <v>0</v>
      </c>
      <c r="B463" s="1"/>
      <c r="C463" s="35"/>
      <c r="D463" s="299" t="s">
        <v>480</v>
      </c>
      <c r="E463" s="300"/>
      <c r="F463" s="294"/>
      <c r="G463" s="172" t="s">
        <v>227</v>
      </c>
      <c r="H463" s="273" t="s">
        <v>805</v>
      </c>
      <c r="I463" s="274"/>
      <c r="J463" s="274"/>
      <c r="K463" s="274"/>
      <c r="L463" s="274"/>
      <c r="M463" s="274"/>
      <c r="N463" s="275"/>
      <c r="O463" s="191"/>
      <c r="P463" s="248" t="s">
        <v>462</v>
      </c>
      <c r="Q463" s="249"/>
      <c r="R463" s="249"/>
      <c r="S463" s="249"/>
      <c r="T463" s="249"/>
      <c r="U463" s="249"/>
      <c r="V463" s="249"/>
      <c r="W463" s="249"/>
      <c r="X463" s="249"/>
      <c r="Y463" s="250"/>
      <c r="Z463" s="17"/>
    </row>
    <row r="464" spans="1:26" ht="20.100000000000001" customHeight="1" x14ac:dyDescent="0.15">
      <c r="A464" s="10"/>
      <c r="B464" s="1"/>
      <c r="C464" s="35"/>
      <c r="D464" s="230"/>
      <c r="E464" s="231"/>
      <c r="F464" s="295"/>
      <c r="G464" s="172" t="s">
        <v>228</v>
      </c>
      <c r="H464" s="273" t="s">
        <v>806</v>
      </c>
      <c r="I464" s="274"/>
      <c r="J464" s="274"/>
      <c r="K464" s="274"/>
      <c r="L464" s="274"/>
      <c r="M464" s="274"/>
      <c r="N464" s="275"/>
      <c r="O464" s="191"/>
      <c r="P464" s="248" t="s">
        <v>463</v>
      </c>
      <c r="Q464" s="249"/>
      <c r="R464" s="249"/>
      <c r="S464" s="249"/>
      <c r="T464" s="249"/>
      <c r="U464" s="249"/>
      <c r="V464" s="249"/>
      <c r="W464" s="249"/>
      <c r="X464" s="249"/>
      <c r="Y464" s="250"/>
      <c r="Z464" s="17"/>
    </row>
    <row r="465" spans="1:26" ht="20.100000000000001" customHeight="1" x14ac:dyDescent="0.15">
      <c r="A465" s="10"/>
      <c r="B465" s="1"/>
      <c r="C465" s="35"/>
      <c r="D465" s="230"/>
      <c r="E465" s="231"/>
      <c r="F465" s="295"/>
      <c r="G465" s="251" t="s">
        <v>236</v>
      </c>
      <c r="H465" s="264" t="s">
        <v>94</v>
      </c>
      <c r="I465" s="265"/>
      <c r="J465" s="265"/>
      <c r="K465" s="265"/>
      <c r="L465" s="265"/>
      <c r="M465" s="265"/>
      <c r="N465" s="266"/>
      <c r="O465" s="262"/>
      <c r="P465" s="248" t="s">
        <v>464</v>
      </c>
      <c r="Q465" s="249"/>
      <c r="R465" s="249"/>
      <c r="S465" s="249"/>
      <c r="T465" s="249"/>
      <c r="U465" s="249"/>
      <c r="V465" s="249"/>
      <c r="W465" s="249"/>
      <c r="X465" s="249"/>
      <c r="Y465" s="250"/>
      <c r="Z465" s="17"/>
    </row>
    <row r="466" spans="1:26" ht="20.100000000000001" customHeight="1" x14ac:dyDescent="0.15">
      <c r="A466" s="10"/>
      <c r="B466" s="1"/>
      <c r="C466" s="35"/>
      <c r="D466" s="232"/>
      <c r="E466" s="233"/>
      <c r="F466" s="296"/>
      <c r="G466" s="252"/>
      <c r="H466" s="267"/>
      <c r="I466" s="268"/>
      <c r="J466" s="268"/>
      <c r="K466" s="268"/>
      <c r="L466" s="268"/>
      <c r="M466" s="268"/>
      <c r="N466" s="269"/>
      <c r="O466" s="263"/>
      <c r="P466" s="242"/>
      <c r="Q466" s="243"/>
      <c r="R466" s="243"/>
      <c r="S466" s="243"/>
      <c r="T466" s="243"/>
      <c r="U466" s="243"/>
      <c r="V466" s="243"/>
      <c r="W466" s="243"/>
      <c r="X466" s="243"/>
      <c r="Y466" s="244"/>
      <c r="Z466" s="17"/>
    </row>
    <row r="467" spans="1:26" ht="30" customHeight="1" x14ac:dyDescent="0.15">
      <c r="A467" s="10"/>
      <c r="B467" s="1"/>
      <c r="C467" s="35"/>
      <c r="D467" s="238" t="s">
        <v>481</v>
      </c>
      <c r="E467" s="239"/>
      <c r="F467" s="191"/>
      <c r="G467" s="172" t="s">
        <v>227</v>
      </c>
      <c r="H467" s="273" t="s">
        <v>465</v>
      </c>
      <c r="I467" s="274"/>
      <c r="J467" s="274"/>
      <c r="K467" s="274"/>
      <c r="L467" s="274"/>
      <c r="M467" s="274"/>
      <c r="N467" s="275"/>
      <c r="O467" s="171"/>
      <c r="P467" s="248" t="s">
        <v>461</v>
      </c>
      <c r="Q467" s="249"/>
      <c r="R467" s="249"/>
      <c r="S467" s="249"/>
      <c r="T467" s="249"/>
      <c r="U467" s="249"/>
      <c r="V467" s="249"/>
      <c r="W467" s="249"/>
      <c r="X467" s="249"/>
      <c r="Y467" s="250"/>
      <c r="Z467" s="17"/>
    </row>
    <row r="468" spans="1:26" ht="20.100000000000001" customHeight="1" x14ac:dyDescent="0.15">
      <c r="A468" s="10">
        <f>IF(AND(F468="○",COUNTIF(O468:O469,"○")=0,TRIM(P470)=""),1001,0)</f>
        <v>0</v>
      </c>
      <c r="B468" s="1"/>
      <c r="C468" s="35"/>
      <c r="D468" s="299" t="s">
        <v>482</v>
      </c>
      <c r="E468" s="300"/>
      <c r="F468" s="294"/>
      <c r="G468" s="172" t="s">
        <v>227</v>
      </c>
      <c r="H468" s="273" t="s">
        <v>807</v>
      </c>
      <c r="I468" s="274"/>
      <c r="J468" s="274"/>
      <c r="K468" s="274"/>
      <c r="L468" s="274"/>
      <c r="M468" s="274"/>
      <c r="N468" s="275"/>
      <c r="O468" s="191"/>
      <c r="P468" s="248" t="s">
        <v>467</v>
      </c>
      <c r="Q468" s="249"/>
      <c r="R468" s="249"/>
      <c r="S468" s="249"/>
      <c r="T468" s="249"/>
      <c r="U468" s="249"/>
      <c r="V468" s="249"/>
      <c r="W468" s="249"/>
      <c r="X468" s="249"/>
      <c r="Y468" s="250"/>
      <c r="Z468" s="17"/>
    </row>
    <row r="469" spans="1:26" ht="20.100000000000001" customHeight="1" x14ac:dyDescent="0.15">
      <c r="A469" s="10"/>
      <c r="B469" s="1"/>
      <c r="C469" s="35"/>
      <c r="D469" s="230"/>
      <c r="E469" s="231"/>
      <c r="F469" s="295"/>
      <c r="G469" s="172" t="s">
        <v>228</v>
      </c>
      <c r="H469" s="273" t="s">
        <v>466</v>
      </c>
      <c r="I469" s="274"/>
      <c r="J469" s="274"/>
      <c r="K469" s="274"/>
      <c r="L469" s="274"/>
      <c r="M469" s="274"/>
      <c r="N469" s="275"/>
      <c r="O469" s="191"/>
      <c r="P469" s="248" t="s">
        <v>468</v>
      </c>
      <c r="Q469" s="249"/>
      <c r="R469" s="249"/>
      <c r="S469" s="249"/>
      <c r="T469" s="249"/>
      <c r="U469" s="249"/>
      <c r="V469" s="249"/>
      <c r="W469" s="249"/>
      <c r="X469" s="249"/>
      <c r="Y469" s="250"/>
      <c r="Z469" s="17"/>
    </row>
    <row r="470" spans="1:26" ht="20.100000000000001" customHeight="1" x14ac:dyDescent="0.15">
      <c r="A470" s="10"/>
      <c r="B470" s="1"/>
      <c r="C470" s="35"/>
      <c r="D470" s="232"/>
      <c r="E470" s="233"/>
      <c r="F470" s="296"/>
      <c r="G470" s="172" t="s">
        <v>236</v>
      </c>
      <c r="H470" s="273" t="s">
        <v>94</v>
      </c>
      <c r="I470" s="274"/>
      <c r="J470" s="274"/>
      <c r="K470" s="274"/>
      <c r="L470" s="274"/>
      <c r="M470" s="274"/>
      <c r="N470" s="275"/>
      <c r="O470" s="171"/>
      <c r="P470" s="242"/>
      <c r="Q470" s="243"/>
      <c r="R470" s="243"/>
      <c r="S470" s="243"/>
      <c r="T470" s="243"/>
      <c r="U470" s="243"/>
      <c r="V470" s="243"/>
      <c r="W470" s="243"/>
      <c r="X470" s="243"/>
      <c r="Y470" s="244"/>
      <c r="Z470" s="17"/>
    </row>
    <row r="471" spans="1:26" ht="30" customHeight="1" x14ac:dyDescent="0.15">
      <c r="A471" s="10">
        <f>IF(AND(F471="○",TRIM(P471)=""),1001,0)</f>
        <v>0</v>
      </c>
      <c r="B471" s="1"/>
      <c r="C471" s="35"/>
      <c r="D471" s="290" t="s">
        <v>483</v>
      </c>
      <c r="E471" s="291"/>
      <c r="F471" s="192"/>
      <c r="G471" s="182" t="s">
        <v>236</v>
      </c>
      <c r="H471" s="457" t="s">
        <v>94</v>
      </c>
      <c r="I471" s="458"/>
      <c r="J471" s="458"/>
      <c r="K471" s="458"/>
      <c r="L471" s="458"/>
      <c r="M471" s="458"/>
      <c r="N471" s="459"/>
      <c r="O471" s="175"/>
      <c r="P471" s="304"/>
      <c r="Q471" s="305"/>
      <c r="R471" s="305"/>
      <c r="S471" s="305"/>
      <c r="T471" s="305"/>
      <c r="U471" s="305"/>
      <c r="V471" s="305"/>
      <c r="W471" s="305"/>
      <c r="X471" s="305"/>
      <c r="Y471" s="306"/>
      <c r="Z471" s="17"/>
    </row>
    <row r="472" spans="1:26" ht="20.100000000000001" customHeight="1" x14ac:dyDescent="0.15">
      <c r="A472" s="10"/>
      <c r="B472" s="1"/>
      <c r="C472" s="12"/>
      <c r="D472" s="19"/>
      <c r="E472" s="41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58"/>
      <c r="Q472" s="56"/>
      <c r="R472" s="56"/>
      <c r="S472" s="56"/>
      <c r="T472" s="56"/>
      <c r="U472" s="56"/>
      <c r="V472" s="56"/>
      <c r="W472" s="56"/>
      <c r="X472" s="56"/>
      <c r="Y472" s="56"/>
      <c r="Z472" s="17"/>
    </row>
    <row r="473" spans="1:26" ht="20.100000000000001" customHeight="1" x14ac:dyDescent="0.15">
      <c r="A473" s="10"/>
      <c r="B473" s="1"/>
      <c r="C473" s="12"/>
      <c r="D473" s="43" t="s">
        <v>484</v>
      </c>
      <c r="E473" s="23"/>
      <c r="F473" s="24"/>
      <c r="G473" s="24"/>
      <c r="H473" s="24"/>
      <c r="I473" s="24"/>
      <c r="J473" s="24"/>
      <c r="K473" s="24"/>
      <c r="L473" s="24"/>
      <c r="M473" s="24"/>
      <c r="N473" s="24"/>
      <c r="O473" s="25"/>
      <c r="P473" s="58"/>
      <c r="Q473" s="56"/>
      <c r="R473" s="56"/>
      <c r="S473" s="56"/>
      <c r="T473" s="56"/>
      <c r="U473" s="56"/>
      <c r="V473" s="56"/>
      <c r="W473" s="56"/>
      <c r="X473" s="56"/>
      <c r="Y473" s="56"/>
      <c r="Z473" s="17"/>
    </row>
    <row r="474" spans="1:26" ht="20.100000000000001" customHeight="1" x14ac:dyDescent="0.15">
      <c r="A474" s="10"/>
      <c r="B474" s="1"/>
      <c r="C474" s="12"/>
      <c r="D474" s="292" t="s">
        <v>76</v>
      </c>
      <c r="E474" s="293"/>
      <c r="F474" s="169" t="s">
        <v>12</v>
      </c>
      <c r="G474" s="363" t="s">
        <v>13</v>
      </c>
      <c r="H474" s="364"/>
      <c r="I474" s="364"/>
      <c r="J474" s="364"/>
      <c r="K474" s="364"/>
      <c r="L474" s="364"/>
      <c r="M474" s="364"/>
      <c r="N474" s="293"/>
      <c r="O474" s="169" t="s">
        <v>226</v>
      </c>
      <c r="P474" s="301" t="s">
        <v>250</v>
      </c>
      <c r="Q474" s="302"/>
      <c r="R474" s="302"/>
      <c r="S474" s="302"/>
      <c r="T474" s="302"/>
      <c r="U474" s="302"/>
      <c r="V474" s="302"/>
      <c r="W474" s="302"/>
      <c r="X474" s="302"/>
      <c r="Y474" s="303"/>
      <c r="Z474" s="170"/>
    </row>
    <row r="475" spans="1:26" ht="20.100000000000001" customHeight="1" x14ac:dyDescent="0.15">
      <c r="A475" s="10">
        <f>IF(AND(F475="○",COUNTIF(O475:O476,"○")=0,TRIM(P478)=""),1001,0)</f>
        <v>0</v>
      </c>
      <c r="B475" s="1"/>
      <c r="C475" s="35"/>
      <c r="D475" s="228" t="s">
        <v>485</v>
      </c>
      <c r="E475" s="229"/>
      <c r="F475" s="323"/>
      <c r="G475" s="173" t="s">
        <v>460</v>
      </c>
      <c r="H475" s="420" t="s">
        <v>531</v>
      </c>
      <c r="I475" s="420"/>
      <c r="J475" s="420"/>
      <c r="K475" s="420"/>
      <c r="L475" s="420"/>
      <c r="M475" s="420"/>
      <c r="N475" s="421"/>
      <c r="O475" s="191"/>
      <c r="P475" s="245" t="s">
        <v>507</v>
      </c>
      <c r="Q475" s="246"/>
      <c r="R475" s="246"/>
      <c r="S475" s="246"/>
      <c r="T475" s="246"/>
      <c r="U475" s="246"/>
      <c r="V475" s="246"/>
      <c r="W475" s="246"/>
      <c r="X475" s="246"/>
      <c r="Y475" s="247"/>
      <c r="Z475" s="17"/>
    </row>
    <row r="476" spans="1:26" ht="20.100000000000001" customHeight="1" x14ac:dyDescent="0.15">
      <c r="A476" s="10"/>
      <c r="B476" s="1"/>
      <c r="C476" s="35"/>
      <c r="D476" s="230"/>
      <c r="E476" s="231"/>
      <c r="F476" s="295"/>
      <c r="G476" s="173" t="s">
        <v>532</v>
      </c>
      <c r="H476" s="403" t="s">
        <v>533</v>
      </c>
      <c r="I476" s="404"/>
      <c r="J476" s="404"/>
      <c r="K476" s="404"/>
      <c r="L476" s="404"/>
      <c r="M476" s="404"/>
      <c r="N476" s="405"/>
      <c r="O476" s="191"/>
      <c r="P476" s="248" t="s">
        <v>508</v>
      </c>
      <c r="Q476" s="249"/>
      <c r="R476" s="249"/>
      <c r="S476" s="249"/>
      <c r="T476" s="249"/>
      <c r="U476" s="249"/>
      <c r="V476" s="249"/>
      <c r="W476" s="249"/>
      <c r="X476" s="249"/>
      <c r="Y476" s="250"/>
      <c r="Z476" s="17"/>
    </row>
    <row r="477" spans="1:26" ht="20.100000000000001" customHeight="1" x14ac:dyDescent="0.15">
      <c r="A477" s="10"/>
      <c r="B477" s="1"/>
      <c r="C477" s="35"/>
      <c r="D477" s="230"/>
      <c r="E477" s="231"/>
      <c r="F477" s="295"/>
      <c r="G477" s="251" t="s">
        <v>534</v>
      </c>
      <c r="H477" s="253" t="s">
        <v>535</v>
      </c>
      <c r="I477" s="254"/>
      <c r="J477" s="254"/>
      <c r="K477" s="254"/>
      <c r="L477" s="254"/>
      <c r="M477" s="254"/>
      <c r="N477" s="255"/>
      <c r="O477" s="262"/>
      <c r="P477" s="401" t="s">
        <v>509</v>
      </c>
      <c r="Q477" s="401"/>
      <c r="R477" s="401"/>
      <c r="S477" s="401"/>
      <c r="T477" s="401"/>
      <c r="U477" s="401"/>
      <c r="V477" s="401"/>
      <c r="W477" s="401"/>
      <c r="X477" s="401"/>
      <c r="Y477" s="402"/>
      <c r="Z477" s="17"/>
    </row>
    <row r="478" spans="1:26" ht="20.100000000000001" customHeight="1" x14ac:dyDescent="0.15">
      <c r="A478" s="10"/>
      <c r="B478" s="1"/>
      <c r="C478" s="35"/>
      <c r="D478" s="232"/>
      <c r="E478" s="233"/>
      <c r="F478" s="296"/>
      <c r="G478" s="252"/>
      <c r="H478" s="256"/>
      <c r="I478" s="257"/>
      <c r="J478" s="257"/>
      <c r="K478" s="257"/>
      <c r="L478" s="257"/>
      <c r="M478" s="257"/>
      <c r="N478" s="258"/>
      <c r="O478" s="263"/>
      <c r="P478" s="242"/>
      <c r="Q478" s="243"/>
      <c r="R478" s="243"/>
      <c r="S478" s="243"/>
      <c r="T478" s="243"/>
      <c r="U478" s="243"/>
      <c r="V478" s="243"/>
      <c r="W478" s="243"/>
      <c r="X478" s="243"/>
      <c r="Y478" s="244"/>
      <c r="Z478" s="17"/>
    </row>
    <row r="479" spans="1:26" ht="20.100000000000001" customHeight="1" x14ac:dyDescent="0.15">
      <c r="A479" s="10">
        <f>IF(AND(F479="○",COUNTIF(O479:O482,"○")=0,TRIM(P484)=""),1001,0)</f>
        <v>0</v>
      </c>
      <c r="B479" s="1"/>
      <c r="C479" s="35"/>
      <c r="D479" s="299" t="s">
        <v>486</v>
      </c>
      <c r="E479" s="300"/>
      <c r="F479" s="294"/>
      <c r="G479" s="173" t="s">
        <v>227</v>
      </c>
      <c r="H479" s="403" t="s">
        <v>536</v>
      </c>
      <c r="I479" s="404"/>
      <c r="J479" s="404"/>
      <c r="K479" s="404"/>
      <c r="L479" s="404"/>
      <c r="M479" s="404"/>
      <c r="N479" s="405"/>
      <c r="O479" s="191"/>
      <c r="P479" s="401"/>
      <c r="Q479" s="401"/>
      <c r="R479" s="401"/>
      <c r="S479" s="401"/>
      <c r="T479" s="401"/>
      <c r="U479" s="401"/>
      <c r="V479" s="401"/>
      <c r="W479" s="401"/>
      <c r="X479" s="401"/>
      <c r="Y479" s="402"/>
      <c r="Z479" s="17"/>
    </row>
    <row r="480" spans="1:26" ht="20.100000000000001" customHeight="1" x14ac:dyDescent="0.15">
      <c r="A480" s="10"/>
      <c r="B480" s="1"/>
      <c r="C480" s="35"/>
      <c r="D480" s="230"/>
      <c r="E480" s="231"/>
      <c r="F480" s="295"/>
      <c r="G480" s="173" t="s">
        <v>228</v>
      </c>
      <c r="H480" s="403" t="s">
        <v>537</v>
      </c>
      <c r="I480" s="404"/>
      <c r="J480" s="404"/>
      <c r="K480" s="404"/>
      <c r="L480" s="404"/>
      <c r="M480" s="404"/>
      <c r="N480" s="405"/>
      <c r="O480" s="191"/>
      <c r="P480" s="401" t="s">
        <v>510</v>
      </c>
      <c r="Q480" s="401"/>
      <c r="R480" s="401"/>
      <c r="S480" s="401"/>
      <c r="T480" s="401"/>
      <c r="U480" s="401"/>
      <c r="V480" s="401"/>
      <c r="W480" s="401"/>
      <c r="X480" s="401"/>
      <c r="Y480" s="402"/>
      <c r="Z480" s="17"/>
    </row>
    <row r="481" spans="1:26" ht="20.100000000000001" customHeight="1" x14ac:dyDescent="0.15">
      <c r="A481" s="10"/>
      <c r="B481" s="1"/>
      <c r="C481" s="35"/>
      <c r="D481" s="230"/>
      <c r="E481" s="231"/>
      <c r="F481" s="295"/>
      <c r="G481" s="173" t="s">
        <v>229</v>
      </c>
      <c r="H481" s="403" t="s">
        <v>538</v>
      </c>
      <c r="I481" s="404"/>
      <c r="J481" s="404"/>
      <c r="K481" s="404"/>
      <c r="L481" s="404"/>
      <c r="M481" s="404"/>
      <c r="N481" s="405"/>
      <c r="O481" s="191"/>
      <c r="P481" s="401" t="s">
        <v>511</v>
      </c>
      <c r="Q481" s="401"/>
      <c r="R481" s="401"/>
      <c r="S481" s="401"/>
      <c r="T481" s="401"/>
      <c r="U481" s="401"/>
      <c r="V481" s="401"/>
      <c r="W481" s="401"/>
      <c r="X481" s="401"/>
      <c r="Y481" s="402"/>
      <c r="Z481" s="17"/>
    </row>
    <row r="482" spans="1:26" ht="20.100000000000001" customHeight="1" x14ac:dyDescent="0.15">
      <c r="A482" s="10"/>
      <c r="B482" s="1"/>
      <c r="C482" s="35"/>
      <c r="D482" s="230"/>
      <c r="E482" s="231"/>
      <c r="F482" s="295"/>
      <c r="G482" s="173" t="s">
        <v>230</v>
      </c>
      <c r="H482" s="403" t="s">
        <v>539</v>
      </c>
      <c r="I482" s="404"/>
      <c r="J482" s="404"/>
      <c r="K482" s="404"/>
      <c r="L482" s="404"/>
      <c r="M482" s="404"/>
      <c r="N482" s="405"/>
      <c r="O482" s="191"/>
      <c r="P482" s="401" t="s">
        <v>512</v>
      </c>
      <c r="Q482" s="401"/>
      <c r="R482" s="401"/>
      <c r="S482" s="401"/>
      <c r="T482" s="401"/>
      <c r="U482" s="401"/>
      <c r="V482" s="401"/>
      <c r="W482" s="401"/>
      <c r="X482" s="401"/>
      <c r="Y482" s="402"/>
      <c r="Z482" s="17"/>
    </row>
    <row r="483" spans="1:26" ht="20.100000000000001" customHeight="1" x14ac:dyDescent="0.15">
      <c r="A483" s="10"/>
      <c r="B483" s="1"/>
      <c r="C483" s="35"/>
      <c r="D483" s="230"/>
      <c r="E483" s="231"/>
      <c r="F483" s="295"/>
      <c r="G483" s="251" t="s">
        <v>534</v>
      </c>
      <c r="H483" s="253" t="s">
        <v>535</v>
      </c>
      <c r="I483" s="254"/>
      <c r="J483" s="254"/>
      <c r="K483" s="254"/>
      <c r="L483" s="254"/>
      <c r="M483" s="254"/>
      <c r="N483" s="255"/>
      <c r="O483" s="262"/>
      <c r="P483" s="401" t="s">
        <v>513</v>
      </c>
      <c r="Q483" s="401"/>
      <c r="R483" s="401"/>
      <c r="S483" s="401"/>
      <c r="T483" s="401"/>
      <c r="U483" s="401"/>
      <c r="V483" s="401"/>
      <c r="W483" s="401"/>
      <c r="X483" s="401"/>
      <c r="Y483" s="402"/>
      <c r="Z483" s="17"/>
    </row>
    <row r="484" spans="1:26" ht="20.100000000000001" customHeight="1" x14ac:dyDescent="0.15">
      <c r="A484" s="10"/>
      <c r="B484" s="1"/>
      <c r="C484" s="35"/>
      <c r="D484" s="232"/>
      <c r="E484" s="233"/>
      <c r="F484" s="296"/>
      <c r="G484" s="252"/>
      <c r="H484" s="256"/>
      <c r="I484" s="257"/>
      <c r="J484" s="257"/>
      <c r="K484" s="257"/>
      <c r="L484" s="257"/>
      <c r="M484" s="257"/>
      <c r="N484" s="258"/>
      <c r="O484" s="263"/>
      <c r="P484" s="242"/>
      <c r="Q484" s="243"/>
      <c r="R484" s="243"/>
      <c r="S484" s="243"/>
      <c r="T484" s="243"/>
      <c r="U484" s="243"/>
      <c r="V484" s="243"/>
      <c r="W484" s="243"/>
      <c r="X484" s="243"/>
      <c r="Y484" s="244"/>
      <c r="Z484" s="17"/>
    </row>
    <row r="485" spans="1:26" ht="30" customHeight="1" x14ac:dyDescent="0.15">
      <c r="A485" s="10"/>
      <c r="B485" s="1"/>
      <c r="C485" s="35"/>
      <c r="D485" s="297" t="s">
        <v>487</v>
      </c>
      <c r="E485" s="298"/>
      <c r="F485" s="191"/>
      <c r="G485" s="173" t="s">
        <v>227</v>
      </c>
      <c r="H485" s="403" t="s">
        <v>540</v>
      </c>
      <c r="I485" s="404"/>
      <c r="J485" s="404"/>
      <c r="K485" s="404"/>
      <c r="L485" s="404"/>
      <c r="M485" s="404"/>
      <c r="N485" s="405"/>
      <c r="O485" s="171"/>
      <c r="P485" s="401" t="s">
        <v>514</v>
      </c>
      <c r="Q485" s="401"/>
      <c r="R485" s="401"/>
      <c r="S485" s="401"/>
      <c r="T485" s="401"/>
      <c r="U485" s="401"/>
      <c r="V485" s="401"/>
      <c r="W485" s="401"/>
      <c r="X485" s="401"/>
      <c r="Y485" s="402"/>
      <c r="Z485" s="17"/>
    </row>
    <row r="486" spans="1:26" ht="20.100000000000001" customHeight="1" x14ac:dyDescent="0.15">
      <c r="A486" s="10">
        <f>IF(AND(F486="○",COUNTIF(O486:O487,"○")=0,TRIM(P488)=""),1001,0)</f>
        <v>0</v>
      </c>
      <c r="B486" s="1"/>
      <c r="C486" s="35"/>
      <c r="D486" s="299" t="s">
        <v>488</v>
      </c>
      <c r="E486" s="300"/>
      <c r="F486" s="294"/>
      <c r="G486" s="173" t="s">
        <v>227</v>
      </c>
      <c r="H486" s="403" t="s">
        <v>541</v>
      </c>
      <c r="I486" s="404"/>
      <c r="J486" s="404"/>
      <c r="K486" s="404"/>
      <c r="L486" s="404"/>
      <c r="M486" s="404"/>
      <c r="N486" s="405"/>
      <c r="O486" s="191"/>
      <c r="P486" s="401" t="s">
        <v>515</v>
      </c>
      <c r="Q486" s="401"/>
      <c r="R486" s="401"/>
      <c r="S486" s="401"/>
      <c r="T486" s="401"/>
      <c r="U486" s="401"/>
      <c r="V486" s="401"/>
      <c r="W486" s="401"/>
      <c r="X486" s="401"/>
      <c r="Y486" s="402"/>
      <c r="Z486" s="17"/>
    </row>
    <row r="487" spans="1:26" ht="20.100000000000001" customHeight="1" x14ac:dyDescent="0.15">
      <c r="A487" s="10"/>
      <c r="B487" s="1"/>
      <c r="C487" s="35"/>
      <c r="D487" s="230"/>
      <c r="E487" s="231"/>
      <c r="F487" s="295"/>
      <c r="G487" s="173" t="s">
        <v>228</v>
      </c>
      <c r="H487" s="403" t="s">
        <v>542</v>
      </c>
      <c r="I487" s="404"/>
      <c r="J487" s="404"/>
      <c r="K487" s="404"/>
      <c r="L487" s="404"/>
      <c r="M487" s="404"/>
      <c r="N487" s="405"/>
      <c r="O487" s="191"/>
      <c r="P487" s="401" t="s">
        <v>516</v>
      </c>
      <c r="Q487" s="401"/>
      <c r="R487" s="401"/>
      <c r="S487" s="401"/>
      <c r="T487" s="401"/>
      <c r="U487" s="401"/>
      <c r="V487" s="401"/>
      <c r="W487" s="401"/>
      <c r="X487" s="401"/>
      <c r="Y487" s="402"/>
      <c r="Z487" s="17"/>
    </row>
    <row r="488" spans="1:26" ht="20.100000000000001" customHeight="1" x14ac:dyDescent="0.15">
      <c r="A488" s="10"/>
      <c r="B488" s="1"/>
      <c r="C488" s="35"/>
      <c r="D488" s="232"/>
      <c r="E488" s="233"/>
      <c r="F488" s="296"/>
      <c r="G488" s="172" t="s">
        <v>236</v>
      </c>
      <c r="H488" s="403" t="s">
        <v>535</v>
      </c>
      <c r="I488" s="404"/>
      <c r="J488" s="404"/>
      <c r="K488" s="404"/>
      <c r="L488" s="404"/>
      <c r="M488" s="404"/>
      <c r="N488" s="405"/>
      <c r="O488" s="171"/>
      <c r="P488" s="242"/>
      <c r="Q488" s="243"/>
      <c r="R488" s="243"/>
      <c r="S488" s="243"/>
      <c r="T488" s="243"/>
      <c r="U488" s="243"/>
      <c r="V488" s="243"/>
      <c r="W488" s="243"/>
      <c r="X488" s="243"/>
      <c r="Y488" s="244"/>
      <c r="Z488" s="17"/>
    </row>
    <row r="489" spans="1:26" ht="20.100000000000001" customHeight="1" x14ac:dyDescent="0.15">
      <c r="A489" s="10">
        <f>IF(AND(F489="○",COUNTIF(O489:O489,"○")=0,TRIM(P491)=""),1001,0)</f>
        <v>0</v>
      </c>
      <c r="B489" s="1"/>
      <c r="C489" s="35"/>
      <c r="D489" s="299" t="s">
        <v>489</v>
      </c>
      <c r="E489" s="300"/>
      <c r="F489" s="294"/>
      <c r="G489" s="172" t="s">
        <v>227</v>
      </c>
      <c r="H489" s="403" t="s">
        <v>543</v>
      </c>
      <c r="I489" s="404"/>
      <c r="J489" s="404"/>
      <c r="K489" s="404"/>
      <c r="L489" s="404"/>
      <c r="M489" s="404"/>
      <c r="N489" s="405"/>
      <c r="O489" s="191"/>
      <c r="P489" s="248" t="s">
        <v>517</v>
      </c>
      <c r="Q489" s="249"/>
      <c r="R489" s="249"/>
      <c r="S489" s="249"/>
      <c r="T489" s="249"/>
      <c r="U489" s="249"/>
      <c r="V489" s="249"/>
      <c r="W489" s="249"/>
      <c r="X489" s="249"/>
      <c r="Y489" s="250"/>
      <c r="Z489" s="17"/>
    </row>
    <row r="490" spans="1:26" ht="20.100000000000001" customHeight="1" x14ac:dyDescent="0.15">
      <c r="A490" s="10"/>
      <c r="B490" s="1"/>
      <c r="C490" s="35"/>
      <c r="D490" s="230"/>
      <c r="E490" s="231"/>
      <c r="F490" s="295"/>
      <c r="G490" s="251" t="s">
        <v>534</v>
      </c>
      <c r="H490" s="253" t="s">
        <v>535</v>
      </c>
      <c r="I490" s="254"/>
      <c r="J490" s="254"/>
      <c r="K490" s="254"/>
      <c r="L490" s="254"/>
      <c r="M490" s="254"/>
      <c r="N490" s="255"/>
      <c r="O490" s="262"/>
      <c r="P490" s="248" t="s">
        <v>518</v>
      </c>
      <c r="Q490" s="249"/>
      <c r="R490" s="249"/>
      <c r="S490" s="249"/>
      <c r="T490" s="249"/>
      <c r="U490" s="249"/>
      <c r="V490" s="249"/>
      <c r="W490" s="249"/>
      <c r="X490" s="249"/>
      <c r="Y490" s="250"/>
      <c r="Z490" s="17"/>
    </row>
    <row r="491" spans="1:26" ht="20.100000000000001" customHeight="1" x14ac:dyDescent="0.15">
      <c r="A491" s="10"/>
      <c r="B491" s="1"/>
      <c r="C491" s="35"/>
      <c r="D491" s="232"/>
      <c r="E491" s="233"/>
      <c r="F491" s="296"/>
      <c r="G491" s="252"/>
      <c r="H491" s="256"/>
      <c r="I491" s="257"/>
      <c r="J491" s="257"/>
      <c r="K491" s="257"/>
      <c r="L491" s="257"/>
      <c r="M491" s="257"/>
      <c r="N491" s="258"/>
      <c r="O491" s="263"/>
      <c r="P491" s="242"/>
      <c r="Q491" s="243"/>
      <c r="R491" s="243"/>
      <c r="S491" s="243"/>
      <c r="T491" s="243"/>
      <c r="U491" s="243"/>
      <c r="V491" s="243"/>
      <c r="W491" s="243"/>
      <c r="X491" s="243"/>
      <c r="Y491" s="244"/>
      <c r="Z491" s="44"/>
    </row>
    <row r="492" spans="1:26" ht="30" customHeight="1" x14ac:dyDescent="0.15">
      <c r="A492" s="10"/>
      <c r="B492" s="1"/>
      <c r="C492" s="35"/>
      <c r="D492" s="297" t="s">
        <v>490</v>
      </c>
      <c r="E492" s="298"/>
      <c r="F492" s="191"/>
      <c r="G492" s="172" t="s">
        <v>227</v>
      </c>
      <c r="H492" s="403" t="s">
        <v>544</v>
      </c>
      <c r="I492" s="404"/>
      <c r="J492" s="404"/>
      <c r="K492" s="404"/>
      <c r="L492" s="404"/>
      <c r="M492" s="404"/>
      <c r="N492" s="405"/>
      <c r="O492" s="171"/>
      <c r="P492" s="248" t="s">
        <v>519</v>
      </c>
      <c r="Q492" s="249"/>
      <c r="R492" s="249"/>
      <c r="S492" s="249"/>
      <c r="T492" s="249"/>
      <c r="U492" s="249"/>
      <c r="V492" s="249"/>
      <c r="W492" s="249"/>
      <c r="X492" s="249"/>
      <c r="Y492" s="250"/>
      <c r="Z492" s="17"/>
    </row>
    <row r="493" spans="1:26" ht="30" customHeight="1" x14ac:dyDescent="0.15">
      <c r="A493" s="10"/>
      <c r="B493" s="1"/>
      <c r="C493" s="35"/>
      <c r="D493" s="297" t="s">
        <v>491</v>
      </c>
      <c r="E493" s="298"/>
      <c r="F493" s="191"/>
      <c r="G493" s="172" t="s">
        <v>227</v>
      </c>
      <c r="H493" s="403" t="s">
        <v>545</v>
      </c>
      <c r="I493" s="404"/>
      <c r="J493" s="404"/>
      <c r="K493" s="404"/>
      <c r="L493" s="404"/>
      <c r="M493" s="404"/>
      <c r="N493" s="405"/>
      <c r="O493" s="171"/>
      <c r="P493" s="248" t="s">
        <v>520</v>
      </c>
      <c r="Q493" s="249"/>
      <c r="R493" s="249"/>
      <c r="S493" s="249"/>
      <c r="T493" s="249"/>
      <c r="U493" s="249"/>
      <c r="V493" s="249"/>
      <c r="W493" s="249"/>
      <c r="X493" s="249"/>
      <c r="Y493" s="250"/>
      <c r="Z493" s="17"/>
    </row>
    <row r="494" spans="1:26" ht="30" customHeight="1" x14ac:dyDescent="0.15">
      <c r="A494" s="10"/>
      <c r="B494" s="1"/>
      <c r="C494" s="35"/>
      <c r="D494" s="297" t="s">
        <v>492</v>
      </c>
      <c r="E494" s="298"/>
      <c r="F494" s="191"/>
      <c r="G494" s="172" t="s">
        <v>227</v>
      </c>
      <c r="H494" s="403" t="s">
        <v>546</v>
      </c>
      <c r="I494" s="404"/>
      <c r="J494" s="404"/>
      <c r="K494" s="404"/>
      <c r="L494" s="404"/>
      <c r="M494" s="404"/>
      <c r="N494" s="405"/>
      <c r="O494" s="171"/>
      <c r="P494" s="248" t="s">
        <v>521</v>
      </c>
      <c r="Q494" s="249"/>
      <c r="R494" s="249"/>
      <c r="S494" s="249"/>
      <c r="T494" s="249"/>
      <c r="U494" s="249"/>
      <c r="V494" s="249"/>
      <c r="W494" s="249"/>
      <c r="X494" s="249"/>
      <c r="Y494" s="250"/>
      <c r="Z494" s="17"/>
    </row>
    <row r="495" spans="1:26" ht="30" customHeight="1" x14ac:dyDescent="0.15">
      <c r="A495" s="10"/>
      <c r="B495" s="1"/>
      <c r="C495" s="35"/>
      <c r="D495" s="297" t="s">
        <v>493</v>
      </c>
      <c r="E495" s="298"/>
      <c r="F495" s="191"/>
      <c r="G495" s="172" t="s">
        <v>227</v>
      </c>
      <c r="H495" s="403" t="s">
        <v>547</v>
      </c>
      <c r="I495" s="404"/>
      <c r="J495" s="404"/>
      <c r="K495" s="404"/>
      <c r="L495" s="404"/>
      <c r="M495" s="404"/>
      <c r="N495" s="405"/>
      <c r="O495" s="171"/>
      <c r="P495" s="248" t="s">
        <v>522</v>
      </c>
      <c r="Q495" s="249"/>
      <c r="R495" s="249"/>
      <c r="S495" s="249"/>
      <c r="T495" s="249"/>
      <c r="U495" s="249"/>
      <c r="V495" s="249"/>
      <c r="W495" s="249"/>
      <c r="X495" s="249"/>
      <c r="Y495" s="250"/>
      <c r="Z495" s="17"/>
    </row>
    <row r="496" spans="1:26" ht="45" customHeight="1" x14ac:dyDescent="0.15">
      <c r="A496" s="10"/>
      <c r="B496" s="1"/>
      <c r="C496" s="35"/>
      <c r="D496" s="238" t="s">
        <v>494</v>
      </c>
      <c r="E496" s="239"/>
      <c r="F496" s="191"/>
      <c r="G496" s="172" t="s">
        <v>227</v>
      </c>
      <c r="H496" s="403" t="s">
        <v>548</v>
      </c>
      <c r="I496" s="404"/>
      <c r="J496" s="404"/>
      <c r="K496" s="404"/>
      <c r="L496" s="404"/>
      <c r="M496" s="404"/>
      <c r="N496" s="405"/>
      <c r="O496" s="171"/>
      <c r="P496" s="248" t="s">
        <v>523</v>
      </c>
      <c r="Q496" s="249"/>
      <c r="R496" s="249"/>
      <c r="S496" s="249"/>
      <c r="T496" s="249"/>
      <c r="U496" s="249"/>
      <c r="V496" s="249"/>
      <c r="W496" s="249"/>
      <c r="X496" s="249"/>
      <c r="Y496" s="250"/>
      <c r="Z496" s="17"/>
    </row>
    <row r="497" spans="1:26" ht="30" customHeight="1" x14ac:dyDescent="0.15">
      <c r="A497" s="10"/>
      <c r="B497" s="1"/>
      <c r="C497" s="35"/>
      <c r="D497" s="297" t="s">
        <v>495</v>
      </c>
      <c r="E497" s="298"/>
      <c r="F497" s="191"/>
      <c r="G497" s="172" t="s">
        <v>227</v>
      </c>
      <c r="H497" s="403" t="s">
        <v>549</v>
      </c>
      <c r="I497" s="404"/>
      <c r="J497" s="404"/>
      <c r="K497" s="404"/>
      <c r="L497" s="404"/>
      <c r="M497" s="404"/>
      <c r="N497" s="405"/>
      <c r="O497" s="171"/>
      <c r="P497" s="248"/>
      <c r="Q497" s="249"/>
      <c r="R497" s="249"/>
      <c r="S497" s="249"/>
      <c r="T497" s="249"/>
      <c r="U497" s="249"/>
      <c r="V497" s="249"/>
      <c r="W497" s="249"/>
      <c r="X497" s="249"/>
      <c r="Y497" s="250"/>
      <c r="Z497" s="17"/>
    </row>
    <row r="498" spans="1:26" ht="30" customHeight="1" x14ac:dyDescent="0.15">
      <c r="A498" s="10"/>
      <c r="B498" s="1"/>
      <c r="C498" s="35"/>
      <c r="D498" s="297" t="s">
        <v>496</v>
      </c>
      <c r="E498" s="298"/>
      <c r="F498" s="191"/>
      <c r="G498" s="172" t="s">
        <v>227</v>
      </c>
      <c r="H498" s="403" t="s">
        <v>550</v>
      </c>
      <c r="I498" s="404"/>
      <c r="J498" s="404"/>
      <c r="K498" s="404"/>
      <c r="L498" s="404"/>
      <c r="M498" s="404"/>
      <c r="N498" s="405"/>
      <c r="O498" s="171"/>
      <c r="P498" s="248"/>
      <c r="Q498" s="249"/>
      <c r="R498" s="249"/>
      <c r="S498" s="249"/>
      <c r="T498" s="249"/>
      <c r="U498" s="249"/>
      <c r="V498" s="249"/>
      <c r="W498" s="249"/>
      <c r="X498" s="249"/>
      <c r="Y498" s="250"/>
      <c r="Z498" s="17"/>
    </row>
    <row r="499" spans="1:26" ht="30" customHeight="1" x14ac:dyDescent="0.15">
      <c r="A499" s="10"/>
      <c r="B499" s="1"/>
      <c r="C499" s="35"/>
      <c r="D499" s="297" t="s">
        <v>497</v>
      </c>
      <c r="E499" s="298"/>
      <c r="F499" s="191"/>
      <c r="G499" s="172" t="s">
        <v>227</v>
      </c>
      <c r="H499" s="403" t="s">
        <v>551</v>
      </c>
      <c r="I499" s="404"/>
      <c r="J499" s="404"/>
      <c r="K499" s="404"/>
      <c r="L499" s="404"/>
      <c r="M499" s="404"/>
      <c r="N499" s="405"/>
      <c r="O499" s="171"/>
      <c r="P499" s="248" t="s">
        <v>524</v>
      </c>
      <c r="Q499" s="249"/>
      <c r="R499" s="249"/>
      <c r="S499" s="249"/>
      <c r="T499" s="249"/>
      <c r="U499" s="249"/>
      <c r="V499" s="249"/>
      <c r="W499" s="249"/>
      <c r="X499" s="249"/>
      <c r="Y499" s="250"/>
      <c r="Z499" s="17"/>
    </row>
    <row r="500" spans="1:26" ht="20.100000000000001" customHeight="1" x14ac:dyDescent="0.15">
      <c r="A500" s="10">
        <f>IF(AND(F500="○",COUNTIF(O500:O501,"○")=0,TRIM(P502)=""),1001,0)</f>
        <v>0</v>
      </c>
      <c r="B500" s="1"/>
      <c r="C500" s="35"/>
      <c r="D500" s="299" t="s">
        <v>498</v>
      </c>
      <c r="E500" s="300"/>
      <c r="F500" s="294"/>
      <c r="G500" s="172" t="s">
        <v>227</v>
      </c>
      <c r="H500" s="403" t="s">
        <v>552</v>
      </c>
      <c r="I500" s="404"/>
      <c r="J500" s="404"/>
      <c r="K500" s="404"/>
      <c r="L500" s="404"/>
      <c r="M500" s="404"/>
      <c r="N500" s="405"/>
      <c r="O500" s="191"/>
      <c r="P500" s="248" t="s">
        <v>525</v>
      </c>
      <c r="Q500" s="249"/>
      <c r="R500" s="249"/>
      <c r="S500" s="249"/>
      <c r="T500" s="249"/>
      <c r="U500" s="249"/>
      <c r="V500" s="249"/>
      <c r="W500" s="249"/>
      <c r="X500" s="249"/>
      <c r="Y500" s="250"/>
      <c r="Z500" s="17"/>
    </row>
    <row r="501" spans="1:26" ht="20.100000000000001" customHeight="1" x14ac:dyDescent="0.15">
      <c r="A501" s="10"/>
      <c r="B501" s="1"/>
      <c r="C501" s="35"/>
      <c r="D501" s="230"/>
      <c r="E501" s="231"/>
      <c r="F501" s="295"/>
      <c r="G501" s="172" t="s">
        <v>228</v>
      </c>
      <c r="H501" s="403" t="s">
        <v>553</v>
      </c>
      <c r="I501" s="404"/>
      <c r="J501" s="404"/>
      <c r="K501" s="404"/>
      <c r="L501" s="404"/>
      <c r="M501" s="404"/>
      <c r="N501" s="405"/>
      <c r="O501" s="191"/>
      <c r="P501" s="248" t="s">
        <v>526</v>
      </c>
      <c r="Q501" s="249"/>
      <c r="R501" s="249"/>
      <c r="S501" s="249"/>
      <c r="T501" s="249"/>
      <c r="U501" s="249"/>
      <c r="V501" s="249"/>
      <c r="W501" s="249"/>
      <c r="X501" s="249"/>
      <c r="Y501" s="250"/>
      <c r="Z501" s="17"/>
    </row>
    <row r="502" spans="1:26" ht="20.100000000000001" customHeight="1" x14ac:dyDescent="0.15">
      <c r="A502" s="10"/>
      <c r="B502" s="1"/>
      <c r="C502" s="35"/>
      <c r="D502" s="232"/>
      <c r="E502" s="233"/>
      <c r="F502" s="296"/>
      <c r="G502" s="172" t="s">
        <v>236</v>
      </c>
      <c r="H502" s="403" t="s">
        <v>535</v>
      </c>
      <c r="I502" s="404"/>
      <c r="J502" s="404"/>
      <c r="K502" s="404"/>
      <c r="L502" s="404"/>
      <c r="M502" s="404"/>
      <c r="N502" s="405"/>
      <c r="O502" s="171"/>
      <c r="P502" s="242"/>
      <c r="Q502" s="243"/>
      <c r="R502" s="243"/>
      <c r="S502" s="243"/>
      <c r="T502" s="243"/>
      <c r="U502" s="243"/>
      <c r="V502" s="243"/>
      <c r="W502" s="243"/>
      <c r="X502" s="243"/>
      <c r="Y502" s="244"/>
      <c r="Z502" s="17"/>
    </row>
    <row r="503" spans="1:26" ht="30" customHeight="1" x14ac:dyDescent="0.15">
      <c r="A503" s="10"/>
      <c r="B503" s="1"/>
      <c r="C503" s="35"/>
      <c r="D503" s="297" t="s">
        <v>499</v>
      </c>
      <c r="E503" s="298"/>
      <c r="F503" s="191"/>
      <c r="G503" s="183" t="s">
        <v>227</v>
      </c>
      <c r="H503" s="403" t="s">
        <v>554</v>
      </c>
      <c r="I503" s="404"/>
      <c r="J503" s="404"/>
      <c r="K503" s="404"/>
      <c r="L503" s="404"/>
      <c r="M503" s="404"/>
      <c r="N503" s="405"/>
      <c r="O503" s="171"/>
      <c r="P503" s="409" t="s">
        <v>527</v>
      </c>
      <c r="Q503" s="410"/>
      <c r="R503" s="410"/>
      <c r="S503" s="410"/>
      <c r="T503" s="410"/>
      <c r="U503" s="410"/>
      <c r="V503" s="410"/>
      <c r="W503" s="410"/>
      <c r="X503" s="410"/>
      <c r="Y503" s="411"/>
      <c r="Z503" s="17"/>
    </row>
    <row r="504" spans="1:26" ht="30" customHeight="1" x14ac:dyDescent="0.15">
      <c r="A504" s="10"/>
      <c r="B504" s="1"/>
      <c r="C504" s="35"/>
      <c r="D504" s="297" t="s">
        <v>500</v>
      </c>
      <c r="E504" s="298"/>
      <c r="F504" s="191"/>
      <c r="G504" s="183" t="s">
        <v>227</v>
      </c>
      <c r="H504" s="403" t="s">
        <v>555</v>
      </c>
      <c r="I504" s="404"/>
      <c r="J504" s="404"/>
      <c r="K504" s="404"/>
      <c r="L504" s="404"/>
      <c r="M504" s="404"/>
      <c r="N504" s="405"/>
      <c r="O504" s="171"/>
      <c r="P504" s="409" t="s">
        <v>528</v>
      </c>
      <c r="Q504" s="410"/>
      <c r="R504" s="410"/>
      <c r="S504" s="410"/>
      <c r="T504" s="410"/>
      <c r="U504" s="410"/>
      <c r="V504" s="410"/>
      <c r="W504" s="410"/>
      <c r="X504" s="410"/>
      <c r="Y504" s="411"/>
      <c r="Z504" s="17"/>
    </row>
    <row r="505" spans="1:26" ht="20.100000000000001" customHeight="1" x14ac:dyDescent="0.15">
      <c r="A505" s="10">
        <f>IF(AND(F505="○",COUNTIF(O505:O506,"○")=0,TRIM(P507)=""),1001,0)</f>
        <v>0</v>
      </c>
      <c r="B505" s="1"/>
      <c r="C505" s="35"/>
      <c r="D505" s="299" t="s">
        <v>501</v>
      </c>
      <c r="E505" s="300"/>
      <c r="F505" s="294"/>
      <c r="G505" s="184" t="s">
        <v>227</v>
      </c>
      <c r="H505" s="403" t="s">
        <v>556</v>
      </c>
      <c r="I505" s="404"/>
      <c r="J505" s="404"/>
      <c r="K505" s="404"/>
      <c r="L505" s="404"/>
      <c r="M505" s="404"/>
      <c r="N505" s="405"/>
      <c r="O505" s="191"/>
      <c r="P505" s="248" t="s">
        <v>529</v>
      </c>
      <c r="Q505" s="249"/>
      <c r="R505" s="249"/>
      <c r="S505" s="249"/>
      <c r="T505" s="249"/>
      <c r="U505" s="249"/>
      <c r="V505" s="249"/>
      <c r="W505" s="249"/>
      <c r="X505" s="249"/>
      <c r="Y505" s="250"/>
      <c r="Z505" s="17"/>
    </row>
    <row r="506" spans="1:26" ht="20.100000000000001" customHeight="1" x14ac:dyDescent="0.15">
      <c r="A506" s="10"/>
      <c r="B506" s="1"/>
      <c r="C506" s="35"/>
      <c r="D506" s="230"/>
      <c r="E506" s="231"/>
      <c r="F506" s="295"/>
      <c r="G506" s="173" t="s">
        <v>228</v>
      </c>
      <c r="H506" s="403" t="s">
        <v>557</v>
      </c>
      <c r="I506" s="404"/>
      <c r="J506" s="404"/>
      <c r="K506" s="404"/>
      <c r="L506" s="404"/>
      <c r="M506" s="404"/>
      <c r="N506" s="405"/>
      <c r="O506" s="191"/>
      <c r="P506" s="248" t="s">
        <v>530</v>
      </c>
      <c r="Q506" s="249"/>
      <c r="R506" s="249"/>
      <c r="S506" s="249"/>
      <c r="T506" s="249"/>
      <c r="U506" s="249"/>
      <c r="V506" s="249"/>
      <c r="W506" s="249"/>
      <c r="X506" s="249"/>
      <c r="Y506" s="250"/>
      <c r="Z506" s="17"/>
    </row>
    <row r="507" spans="1:26" ht="20.100000000000001" customHeight="1" x14ac:dyDescent="0.15">
      <c r="A507" s="10"/>
      <c r="B507" s="1"/>
      <c r="C507" s="35"/>
      <c r="D507" s="232"/>
      <c r="E507" s="233"/>
      <c r="F507" s="296"/>
      <c r="G507" s="173" t="s">
        <v>236</v>
      </c>
      <c r="H507" s="403" t="s">
        <v>535</v>
      </c>
      <c r="I507" s="404"/>
      <c r="J507" s="404"/>
      <c r="K507" s="404"/>
      <c r="L507" s="404"/>
      <c r="M507" s="404"/>
      <c r="N507" s="405"/>
      <c r="O507" s="185"/>
      <c r="P507" s="242"/>
      <c r="Q507" s="243"/>
      <c r="R507" s="243"/>
      <c r="S507" s="243"/>
      <c r="T507" s="243"/>
      <c r="U507" s="243"/>
      <c r="V507" s="243"/>
      <c r="W507" s="243"/>
      <c r="X507" s="243"/>
      <c r="Y507" s="244"/>
      <c r="Z507" s="17"/>
    </row>
    <row r="508" spans="1:26" ht="30" customHeight="1" x14ac:dyDescent="0.15">
      <c r="A508" s="10">
        <f>IF(AND(F508="○",TRIM(P508)=""),1001,0)</f>
        <v>0</v>
      </c>
      <c r="B508" s="1"/>
      <c r="C508" s="35"/>
      <c r="D508" s="290" t="s">
        <v>502</v>
      </c>
      <c r="E508" s="291"/>
      <c r="F508" s="192"/>
      <c r="G508" s="181" t="s">
        <v>236</v>
      </c>
      <c r="H508" s="422" t="s">
        <v>535</v>
      </c>
      <c r="I508" s="423"/>
      <c r="J508" s="423"/>
      <c r="K508" s="423"/>
      <c r="L508" s="423"/>
      <c r="M508" s="423"/>
      <c r="N508" s="424"/>
      <c r="O508" s="175"/>
      <c r="P508" s="304"/>
      <c r="Q508" s="305"/>
      <c r="R508" s="305"/>
      <c r="S508" s="305"/>
      <c r="T508" s="305"/>
      <c r="U508" s="305"/>
      <c r="V508" s="305"/>
      <c r="W508" s="305"/>
      <c r="X508" s="305"/>
      <c r="Y508" s="306"/>
      <c r="Z508" s="17"/>
    </row>
    <row r="509" spans="1:26" ht="20.100000000000001" customHeight="1" x14ac:dyDescent="0.15">
      <c r="A509" s="10"/>
      <c r="B509" s="1"/>
      <c r="C509" s="12"/>
      <c r="D509" s="19"/>
      <c r="E509" s="41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58"/>
      <c r="Q509" s="56"/>
      <c r="R509" s="56"/>
      <c r="S509" s="56"/>
      <c r="T509" s="56"/>
      <c r="U509" s="56"/>
      <c r="V509" s="56"/>
      <c r="W509" s="56"/>
      <c r="X509" s="56"/>
      <c r="Y509" s="56"/>
      <c r="Z509" s="17"/>
    </row>
    <row r="510" spans="1:26" ht="20.100000000000001" customHeight="1" x14ac:dyDescent="0.15">
      <c r="A510" s="10"/>
      <c r="B510" s="1"/>
      <c r="C510" s="12"/>
      <c r="D510" s="43" t="s">
        <v>506</v>
      </c>
      <c r="E510" s="23"/>
      <c r="F510" s="24"/>
      <c r="G510" s="24"/>
      <c r="H510" s="24"/>
      <c r="I510" s="24"/>
      <c r="J510" s="24"/>
      <c r="K510" s="24"/>
      <c r="L510" s="24"/>
      <c r="M510" s="24"/>
      <c r="N510" s="24"/>
      <c r="O510" s="25"/>
      <c r="P510" s="58"/>
      <c r="Q510" s="56"/>
      <c r="R510" s="56"/>
      <c r="S510" s="56"/>
      <c r="T510" s="56"/>
      <c r="U510" s="56"/>
      <c r="V510" s="56"/>
      <c r="W510" s="56"/>
      <c r="X510" s="56"/>
      <c r="Y510" s="56"/>
      <c r="Z510" s="17"/>
    </row>
    <row r="511" spans="1:26" ht="20.100000000000001" customHeight="1" x14ac:dyDescent="0.15">
      <c r="A511" s="10"/>
      <c r="B511" s="1"/>
      <c r="C511" s="12"/>
      <c r="D511" s="292" t="s">
        <v>76</v>
      </c>
      <c r="E511" s="293"/>
      <c r="F511" s="169" t="s">
        <v>12</v>
      </c>
      <c r="G511" s="363" t="s">
        <v>13</v>
      </c>
      <c r="H511" s="364"/>
      <c r="I511" s="364"/>
      <c r="J511" s="364"/>
      <c r="K511" s="364"/>
      <c r="L511" s="364"/>
      <c r="M511" s="364"/>
      <c r="N511" s="293"/>
      <c r="O511" s="169" t="s">
        <v>226</v>
      </c>
      <c r="P511" s="301" t="s">
        <v>250</v>
      </c>
      <c r="Q511" s="302"/>
      <c r="R511" s="302"/>
      <c r="S511" s="302"/>
      <c r="T511" s="302"/>
      <c r="U511" s="302"/>
      <c r="V511" s="302"/>
      <c r="W511" s="302"/>
      <c r="X511" s="302"/>
      <c r="Y511" s="303"/>
      <c r="Z511" s="170"/>
    </row>
    <row r="512" spans="1:26" ht="20.100000000000001" customHeight="1" x14ac:dyDescent="0.15">
      <c r="A512" s="10"/>
      <c r="B512" s="1"/>
      <c r="C512" s="35"/>
      <c r="D512" s="412" t="s">
        <v>503</v>
      </c>
      <c r="E512" s="413"/>
      <c r="F512" s="191"/>
      <c r="G512" s="180" t="s">
        <v>460</v>
      </c>
      <c r="H512" s="365" t="s">
        <v>560</v>
      </c>
      <c r="I512" s="366"/>
      <c r="J512" s="366"/>
      <c r="K512" s="366"/>
      <c r="L512" s="366"/>
      <c r="M512" s="366"/>
      <c r="N512" s="367"/>
      <c r="O512" s="186"/>
      <c r="P512" s="406" t="s">
        <v>830</v>
      </c>
      <c r="Q512" s="407"/>
      <c r="R512" s="407"/>
      <c r="S512" s="407"/>
      <c r="T512" s="407"/>
      <c r="U512" s="407"/>
      <c r="V512" s="407"/>
      <c r="W512" s="407"/>
      <c r="X512" s="407"/>
      <c r="Y512" s="408"/>
      <c r="Z512" s="17"/>
    </row>
    <row r="513" spans="1:26" ht="20.100000000000001" customHeight="1" x14ac:dyDescent="0.15">
      <c r="A513" s="10"/>
      <c r="B513" s="1"/>
      <c r="C513" s="35"/>
      <c r="D513" s="297" t="s">
        <v>504</v>
      </c>
      <c r="E513" s="298"/>
      <c r="F513" s="191"/>
      <c r="G513" s="172" t="s">
        <v>460</v>
      </c>
      <c r="H513" s="273" t="s">
        <v>561</v>
      </c>
      <c r="I513" s="274"/>
      <c r="J513" s="274"/>
      <c r="K513" s="274"/>
      <c r="L513" s="274"/>
      <c r="M513" s="274"/>
      <c r="N513" s="275"/>
      <c r="O513" s="186"/>
      <c r="P513" s="406" t="s">
        <v>831</v>
      </c>
      <c r="Q513" s="407"/>
      <c r="R513" s="407"/>
      <c r="S513" s="407"/>
      <c r="T513" s="407"/>
      <c r="U513" s="407"/>
      <c r="V513" s="407"/>
      <c r="W513" s="407"/>
      <c r="X513" s="407"/>
      <c r="Y513" s="408"/>
      <c r="Z513" s="17"/>
    </row>
    <row r="514" spans="1:26" ht="30" customHeight="1" x14ac:dyDescent="0.15">
      <c r="A514" s="10"/>
      <c r="B514" s="1"/>
      <c r="C514" s="35"/>
      <c r="D514" s="297" t="s">
        <v>505</v>
      </c>
      <c r="E514" s="298"/>
      <c r="F514" s="191"/>
      <c r="G514" s="172" t="s">
        <v>460</v>
      </c>
      <c r="H514" s="273" t="s">
        <v>562</v>
      </c>
      <c r="I514" s="274"/>
      <c r="J514" s="274"/>
      <c r="K514" s="274"/>
      <c r="L514" s="274"/>
      <c r="M514" s="274"/>
      <c r="N514" s="275"/>
      <c r="O514" s="186"/>
      <c r="P514" s="406" t="s">
        <v>835</v>
      </c>
      <c r="Q514" s="407"/>
      <c r="R514" s="407"/>
      <c r="S514" s="407"/>
      <c r="T514" s="407"/>
      <c r="U514" s="407"/>
      <c r="V514" s="407"/>
      <c r="W514" s="407"/>
      <c r="X514" s="407"/>
      <c r="Y514" s="408"/>
      <c r="Z514" s="17"/>
    </row>
    <row r="515" spans="1:26" ht="20.100000000000001" customHeight="1" x14ac:dyDescent="0.15">
      <c r="A515" s="10"/>
      <c r="B515" s="1"/>
      <c r="C515" s="35"/>
      <c r="D515" s="297" t="s">
        <v>558</v>
      </c>
      <c r="E515" s="298"/>
      <c r="F515" s="191"/>
      <c r="G515" s="172" t="s">
        <v>460</v>
      </c>
      <c r="H515" s="273" t="s">
        <v>563</v>
      </c>
      <c r="I515" s="274"/>
      <c r="J515" s="274"/>
      <c r="K515" s="274"/>
      <c r="L515" s="274"/>
      <c r="M515" s="274"/>
      <c r="N515" s="275"/>
      <c r="O515" s="186"/>
      <c r="P515" s="406" t="s">
        <v>832</v>
      </c>
      <c r="Q515" s="407"/>
      <c r="R515" s="407"/>
      <c r="S515" s="407"/>
      <c r="T515" s="407"/>
      <c r="U515" s="407"/>
      <c r="V515" s="407"/>
      <c r="W515" s="407"/>
      <c r="X515" s="407"/>
      <c r="Y515" s="408"/>
      <c r="Z515" s="17"/>
    </row>
    <row r="516" spans="1:26" ht="30" customHeight="1" x14ac:dyDescent="0.15">
      <c r="A516" s="10">
        <f>IF(AND(F516="○",TRIM(P516)=""),1001,0)</f>
        <v>0</v>
      </c>
      <c r="B516" s="1"/>
      <c r="C516" s="35"/>
      <c r="D516" s="290" t="s">
        <v>559</v>
      </c>
      <c r="E516" s="291"/>
      <c r="F516" s="192"/>
      <c r="G516" s="182" t="s">
        <v>534</v>
      </c>
      <c r="H516" s="457" t="s">
        <v>535</v>
      </c>
      <c r="I516" s="458"/>
      <c r="J516" s="458"/>
      <c r="K516" s="458"/>
      <c r="L516" s="458"/>
      <c r="M516" s="458"/>
      <c r="N516" s="459"/>
      <c r="O516" s="175"/>
      <c r="P516" s="304"/>
      <c r="Q516" s="305"/>
      <c r="R516" s="305"/>
      <c r="S516" s="305"/>
      <c r="T516" s="305"/>
      <c r="U516" s="305"/>
      <c r="V516" s="305"/>
      <c r="W516" s="305"/>
      <c r="X516" s="305"/>
      <c r="Y516" s="306"/>
      <c r="Z516" s="17"/>
    </row>
    <row r="517" spans="1:26" ht="20.100000000000001" customHeight="1" x14ac:dyDescent="0.15">
      <c r="A517" s="10"/>
      <c r="B517" s="1"/>
      <c r="C517" s="12"/>
      <c r="D517" s="19"/>
      <c r="E517" s="41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58"/>
      <c r="Q517" s="56"/>
      <c r="R517" s="56"/>
      <c r="S517" s="56"/>
      <c r="T517" s="56"/>
      <c r="U517" s="56"/>
      <c r="V517" s="56"/>
      <c r="W517" s="56"/>
      <c r="X517" s="56"/>
      <c r="Y517" s="56"/>
      <c r="Z517" s="17"/>
    </row>
    <row r="518" spans="1:26" ht="20.100000000000001" customHeight="1" x14ac:dyDescent="0.15">
      <c r="A518" s="10"/>
      <c r="B518" s="1"/>
      <c r="C518" s="12"/>
      <c r="D518" s="43" t="s">
        <v>564</v>
      </c>
      <c r="E518" s="23"/>
      <c r="F518" s="24"/>
      <c r="G518" s="24"/>
      <c r="H518" s="24"/>
      <c r="I518" s="24"/>
      <c r="J518" s="24"/>
      <c r="K518" s="24"/>
      <c r="L518" s="24"/>
      <c r="M518" s="24"/>
      <c r="N518" s="24"/>
      <c r="O518" s="25"/>
      <c r="P518" s="58"/>
      <c r="Q518" s="56"/>
      <c r="R518" s="56"/>
      <c r="S518" s="56"/>
      <c r="T518" s="56"/>
      <c r="U518" s="56"/>
      <c r="V518" s="56"/>
      <c r="W518" s="56"/>
      <c r="X518" s="56"/>
      <c r="Y518" s="56"/>
      <c r="Z518" s="17"/>
    </row>
    <row r="519" spans="1:26" ht="20.100000000000001" customHeight="1" x14ac:dyDescent="0.15">
      <c r="A519" s="10"/>
      <c r="B519" s="1"/>
      <c r="C519" s="12"/>
      <c r="D519" s="292" t="s">
        <v>76</v>
      </c>
      <c r="E519" s="293"/>
      <c r="F519" s="169" t="s">
        <v>12</v>
      </c>
      <c r="G519" s="363" t="s">
        <v>13</v>
      </c>
      <c r="H519" s="364"/>
      <c r="I519" s="364"/>
      <c r="J519" s="364"/>
      <c r="K519" s="364"/>
      <c r="L519" s="364"/>
      <c r="M519" s="364"/>
      <c r="N519" s="293"/>
      <c r="O519" s="169" t="s">
        <v>226</v>
      </c>
      <c r="P519" s="301" t="s">
        <v>250</v>
      </c>
      <c r="Q519" s="302"/>
      <c r="R519" s="302"/>
      <c r="S519" s="302"/>
      <c r="T519" s="302"/>
      <c r="U519" s="302"/>
      <c r="V519" s="302"/>
      <c r="W519" s="302"/>
      <c r="X519" s="302"/>
      <c r="Y519" s="303"/>
      <c r="Z519" s="170"/>
    </row>
    <row r="520" spans="1:26" ht="20.100000000000001" customHeight="1" x14ac:dyDescent="0.15">
      <c r="A520" s="10">
        <f>IF(AND(F520="○",COUNTIF(O520:O526,"○")=0,TRIM(P527)=""),1001,0)</f>
        <v>0</v>
      </c>
      <c r="B520" s="1"/>
      <c r="C520" s="35"/>
      <c r="D520" s="228" t="s">
        <v>565</v>
      </c>
      <c r="E520" s="229"/>
      <c r="F520" s="323"/>
      <c r="G520" s="209" t="s">
        <v>227</v>
      </c>
      <c r="H520" s="419" t="s">
        <v>566</v>
      </c>
      <c r="I520" s="420"/>
      <c r="J520" s="420"/>
      <c r="K520" s="420"/>
      <c r="L520" s="420"/>
      <c r="M520" s="420"/>
      <c r="N520" s="421"/>
      <c r="O520" s="191"/>
      <c r="P520" s="414" t="s">
        <v>567</v>
      </c>
      <c r="Q520" s="415"/>
      <c r="R520" s="415"/>
      <c r="S520" s="415"/>
      <c r="T520" s="415"/>
      <c r="U520" s="415"/>
      <c r="V520" s="415"/>
      <c r="W520" s="415"/>
      <c r="X520" s="415"/>
      <c r="Y520" s="416"/>
      <c r="Z520" s="17"/>
    </row>
    <row r="521" spans="1:26" ht="20.100000000000001" customHeight="1" x14ac:dyDescent="0.15">
      <c r="A521" s="10"/>
      <c r="B521" s="1"/>
      <c r="C521" s="35"/>
      <c r="D521" s="230"/>
      <c r="E521" s="231"/>
      <c r="F521" s="295"/>
      <c r="G521" s="172" t="s">
        <v>228</v>
      </c>
      <c r="H521" s="403" t="s">
        <v>568</v>
      </c>
      <c r="I521" s="404"/>
      <c r="J521" s="404"/>
      <c r="K521" s="404"/>
      <c r="L521" s="404"/>
      <c r="M521" s="404"/>
      <c r="N521" s="405"/>
      <c r="O521" s="191"/>
      <c r="P521" s="259" t="s">
        <v>569</v>
      </c>
      <c r="Q521" s="260"/>
      <c r="R521" s="260"/>
      <c r="S521" s="260"/>
      <c r="T521" s="260"/>
      <c r="U521" s="260"/>
      <c r="V521" s="260"/>
      <c r="W521" s="260"/>
      <c r="X521" s="260"/>
      <c r="Y521" s="261"/>
      <c r="Z521" s="17"/>
    </row>
    <row r="522" spans="1:26" ht="20.100000000000001" customHeight="1" x14ac:dyDescent="0.15">
      <c r="A522" s="10"/>
      <c r="B522" s="1"/>
      <c r="C522" s="35"/>
      <c r="D522" s="230"/>
      <c r="E522" s="231"/>
      <c r="F522" s="295"/>
      <c r="G522" s="172" t="s">
        <v>229</v>
      </c>
      <c r="H522" s="403" t="s">
        <v>570</v>
      </c>
      <c r="I522" s="404"/>
      <c r="J522" s="404"/>
      <c r="K522" s="404"/>
      <c r="L522" s="404"/>
      <c r="M522" s="404"/>
      <c r="N522" s="405"/>
      <c r="O522" s="191"/>
      <c r="P522" s="259" t="s">
        <v>571</v>
      </c>
      <c r="Q522" s="260"/>
      <c r="R522" s="260"/>
      <c r="S522" s="260"/>
      <c r="T522" s="260"/>
      <c r="U522" s="260"/>
      <c r="V522" s="260"/>
      <c r="W522" s="260"/>
      <c r="X522" s="260"/>
      <c r="Y522" s="261"/>
      <c r="Z522" s="17"/>
    </row>
    <row r="523" spans="1:26" ht="20.100000000000001" customHeight="1" x14ac:dyDescent="0.15">
      <c r="A523" s="10"/>
      <c r="B523" s="1"/>
      <c r="C523" s="35"/>
      <c r="D523" s="230"/>
      <c r="E523" s="231"/>
      <c r="F523" s="295"/>
      <c r="G523" s="172" t="s">
        <v>230</v>
      </c>
      <c r="H523" s="403" t="s">
        <v>572</v>
      </c>
      <c r="I523" s="404"/>
      <c r="J523" s="404"/>
      <c r="K523" s="404"/>
      <c r="L523" s="404"/>
      <c r="M523" s="404"/>
      <c r="N523" s="405"/>
      <c r="O523" s="191"/>
      <c r="P523" s="259" t="s">
        <v>573</v>
      </c>
      <c r="Q523" s="260"/>
      <c r="R523" s="260"/>
      <c r="S523" s="260"/>
      <c r="T523" s="260"/>
      <c r="U523" s="260"/>
      <c r="V523" s="260"/>
      <c r="W523" s="260"/>
      <c r="X523" s="260"/>
      <c r="Y523" s="261"/>
      <c r="Z523" s="17"/>
    </row>
    <row r="524" spans="1:26" ht="20.100000000000001" customHeight="1" x14ac:dyDescent="0.15">
      <c r="A524" s="10"/>
      <c r="B524" s="1"/>
      <c r="C524" s="35"/>
      <c r="D524" s="230"/>
      <c r="E524" s="231"/>
      <c r="F524" s="295"/>
      <c r="G524" s="172" t="s">
        <v>231</v>
      </c>
      <c r="H524" s="403" t="s">
        <v>574</v>
      </c>
      <c r="I524" s="404"/>
      <c r="J524" s="404"/>
      <c r="K524" s="404"/>
      <c r="L524" s="404"/>
      <c r="M524" s="404"/>
      <c r="N524" s="405"/>
      <c r="O524" s="191"/>
      <c r="P524" s="259" t="s">
        <v>575</v>
      </c>
      <c r="Q524" s="260"/>
      <c r="R524" s="260"/>
      <c r="S524" s="260"/>
      <c r="T524" s="260"/>
      <c r="U524" s="260"/>
      <c r="V524" s="260"/>
      <c r="W524" s="260"/>
      <c r="X524" s="260"/>
      <c r="Y524" s="261"/>
      <c r="Z524" s="17"/>
    </row>
    <row r="525" spans="1:26" ht="20.100000000000001" customHeight="1" x14ac:dyDescent="0.15">
      <c r="A525" s="10"/>
      <c r="B525" s="1"/>
      <c r="C525" s="35"/>
      <c r="D525" s="230"/>
      <c r="E525" s="231"/>
      <c r="F525" s="295"/>
      <c r="G525" s="172" t="s">
        <v>232</v>
      </c>
      <c r="H525" s="403" t="s">
        <v>576</v>
      </c>
      <c r="I525" s="404"/>
      <c r="J525" s="404"/>
      <c r="K525" s="404"/>
      <c r="L525" s="404"/>
      <c r="M525" s="404"/>
      <c r="N525" s="405"/>
      <c r="O525" s="191"/>
      <c r="P525" s="259" t="s">
        <v>577</v>
      </c>
      <c r="Q525" s="260"/>
      <c r="R525" s="260"/>
      <c r="S525" s="260"/>
      <c r="T525" s="260"/>
      <c r="U525" s="260"/>
      <c r="V525" s="260"/>
      <c r="W525" s="260"/>
      <c r="X525" s="260"/>
      <c r="Y525" s="261"/>
      <c r="Z525" s="17"/>
    </row>
    <row r="526" spans="1:26" ht="20.100000000000001" customHeight="1" x14ac:dyDescent="0.15">
      <c r="A526" s="10"/>
      <c r="B526" s="1"/>
      <c r="C526" s="35"/>
      <c r="D526" s="230"/>
      <c r="E526" s="231"/>
      <c r="F526" s="295"/>
      <c r="G526" s="172" t="s">
        <v>233</v>
      </c>
      <c r="H526" s="403" t="s">
        <v>578</v>
      </c>
      <c r="I526" s="404"/>
      <c r="J526" s="404"/>
      <c r="K526" s="404"/>
      <c r="L526" s="404"/>
      <c r="M526" s="404"/>
      <c r="N526" s="405"/>
      <c r="O526" s="191"/>
      <c r="P526" s="259" t="s">
        <v>579</v>
      </c>
      <c r="Q526" s="260"/>
      <c r="R526" s="260"/>
      <c r="S526" s="260"/>
      <c r="T526" s="260"/>
      <c r="U526" s="260"/>
      <c r="V526" s="260"/>
      <c r="W526" s="260"/>
      <c r="X526" s="260"/>
      <c r="Y526" s="261"/>
      <c r="Z526" s="17"/>
    </row>
    <row r="527" spans="1:26" ht="20.100000000000001" customHeight="1" x14ac:dyDescent="0.15">
      <c r="A527" s="10"/>
      <c r="B527" s="1"/>
      <c r="C527" s="35"/>
      <c r="D527" s="230"/>
      <c r="E527" s="231"/>
      <c r="F527" s="296"/>
      <c r="G527" s="172" t="s">
        <v>236</v>
      </c>
      <c r="H527" s="403" t="s">
        <v>94</v>
      </c>
      <c r="I527" s="404"/>
      <c r="J527" s="404"/>
      <c r="K527" s="404"/>
      <c r="L527" s="404"/>
      <c r="M527" s="404"/>
      <c r="N527" s="405"/>
      <c r="O527" s="171"/>
      <c r="P527" s="242"/>
      <c r="Q527" s="243"/>
      <c r="R527" s="243"/>
      <c r="S527" s="243"/>
      <c r="T527" s="243"/>
      <c r="U527" s="243"/>
      <c r="V527" s="243"/>
      <c r="W527" s="243"/>
      <c r="X527" s="243"/>
      <c r="Y527" s="244"/>
      <c r="Z527" s="44"/>
    </row>
    <row r="528" spans="1:26" ht="20.100000000000001" customHeight="1" x14ac:dyDescent="0.15">
      <c r="A528" s="10">
        <f>IF(AND(F528="○",COUNTIF(O528:O530,"○")=0,TRIM(P532)=""),1001,0)</f>
        <v>0</v>
      </c>
      <c r="B528" s="1"/>
      <c r="C528" s="35"/>
      <c r="D528" s="299" t="s">
        <v>591</v>
      </c>
      <c r="E528" s="300"/>
      <c r="F528" s="294"/>
      <c r="G528" s="172" t="s">
        <v>227</v>
      </c>
      <c r="H528" s="403" t="s">
        <v>580</v>
      </c>
      <c r="I528" s="404"/>
      <c r="J528" s="404"/>
      <c r="K528" s="404"/>
      <c r="L528" s="404"/>
      <c r="M528" s="404"/>
      <c r="N528" s="405"/>
      <c r="O528" s="191"/>
      <c r="P528" s="259" t="s">
        <v>581</v>
      </c>
      <c r="Q528" s="260"/>
      <c r="R528" s="260"/>
      <c r="S528" s="260"/>
      <c r="T528" s="260"/>
      <c r="U528" s="260"/>
      <c r="V528" s="260"/>
      <c r="W528" s="260"/>
      <c r="X528" s="260"/>
      <c r="Y528" s="261"/>
      <c r="Z528" s="17"/>
    </row>
    <row r="529" spans="1:26" ht="20.100000000000001" customHeight="1" x14ac:dyDescent="0.15">
      <c r="A529" s="10"/>
      <c r="B529" s="1"/>
      <c r="C529" s="35"/>
      <c r="D529" s="230"/>
      <c r="E529" s="231"/>
      <c r="F529" s="295"/>
      <c r="G529" s="172" t="s">
        <v>228</v>
      </c>
      <c r="H529" s="403" t="s">
        <v>582</v>
      </c>
      <c r="I529" s="404"/>
      <c r="J529" s="404"/>
      <c r="K529" s="404"/>
      <c r="L529" s="404"/>
      <c r="M529" s="404"/>
      <c r="N529" s="405"/>
      <c r="O529" s="191"/>
      <c r="P529" s="259" t="s">
        <v>583</v>
      </c>
      <c r="Q529" s="260"/>
      <c r="R529" s="260"/>
      <c r="S529" s="260"/>
      <c r="T529" s="260"/>
      <c r="U529" s="260"/>
      <c r="V529" s="260"/>
      <c r="W529" s="260"/>
      <c r="X529" s="260"/>
      <c r="Y529" s="261"/>
      <c r="Z529" s="17"/>
    </row>
    <row r="530" spans="1:26" ht="20.100000000000001" customHeight="1" x14ac:dyDescent="0.15">
      <c r="A530" s="10"/>
      <c r="B530" s="1"/>
      <c r="C530" s="35"/>
      <c r="D530" s="230"/>
      <c r="E530" s="231"/>
      <c r="F530" s="295"/>
      <c r="G530" s="172" t="s">
        <v>229</v>
      </c>
      <c r="H530" s="403" t="s">
        <v>584</v>
      </c>
      <c r="I530" s="404"/>
      <c r="J530" s="404"/>
      <c r="K530" s="404"/>
      <c r="L530" s="404"/>
      <c r="M530" s="404"/>
      <c r="N530" s="405"/>
      <c r="O530" s="191"/>
      <c r="P530" s="259" t="s">
        <v>585</v>
      </c>
      <c r="Q530" s="260"/>
      <c r="R530" s="260"/>
      <c r="S530" s="260"/>
      <c r="T530" s="260"/>
      <c r="U530" s="260"/>
      <c r="V530" s="260"/>
      <c r="W530" s="260"/>
      <c r="X530" s="260"/>
      <c r="Y530" s="261"/>
      <c r="Z530" s="17"/>
    </row>
    <row r="531" spans="1:26" ht="20.100000000000001" customHeight="1" x14ac:dyDescent="0.15">
      <c r="A531" s="10"/>
      <c r="B531" s="1"/>
      <c r="C531" s="35"/>
      <c r="D531" s="230"/>
      <c r="E531" s="231"/>
      <c r="F531" s="295"/>
      <c r="G531" s="251" t="s">
        <v>236</v>
      </c>
      <c r="H531" s="253" t="s">
        <v>94</v>
      </c>
      <c r="I531" s="254"/>
      <c r="J531" s="254"/>
      <c r="K531" s="254"/>
      <c r="L531" s="254"/>
      <c r="M531" s="254"/>
      <c r="N531" s="255"/>
      <c r="O531" s="262"/>
      <c r="P531" s="259" t="s">
        <v>586</v>
      </c>
      <c r="Q531" s="260"/>
      <c r="R531" s="260"/>
      <c r="S531" s="260"/>
      <c r="T531" s="260"/>
      <c r="U531" s="260"/>
      <c r="V531" s="260"/>
      <c r="W531" s="260"/>
      <c r="X531" s="260"/>
      <c r="Y531" s="261"/>
      <c r="Z531" s="17"/>
    </row>
    <row r="532" spans="1:26" ht="20.100000000000001" customHeight="1" x14ac:dyDescent="0.15">
      <c r="A532" s="10"/>
      <c r="B532" s="1"/>
      <c r="C532" s="35"/>
      <c r="D532" s="232"/>
      <c r="E532" s="233"/>
      <c r="F532" s="296"/>
      <c r="G532" s="252"/>
      <c r="H532" s="256"/>
      <c r="I532" s="257"/>
      <c r="J532" s="257"/>
      <c r="K532" s="257"/>
      <c r="L532" s="257"/>
      <c r="M532" s="257"/>
      <c r="N532" s="258"/>
      <c r="O532" s="263"/>
      <c r="P532" s="242"/>
      <c r="Q532" s="243"/>
      <c r="R532" s="243"/>
      <c r="S532" s="243"/>
      <c r="T532" s="243"/>
      <c r="U532" s="243"/>
      <c r="V532" s="243"/>
      <c r="W532" s="243"/>
      <c r="X532" s="243"/>
      <c r="Y532" s="244"/>
      <c r="Z532" s="17"/>
    </row>
    <row r="533" spans="1:26" ht="30" customHeight="1" x14ac:dyDescent="0.15">
      <c r="A533" s="10"/>
      <c r="B533" s="1"/>
      <c r="C533" s="35"/>
      <c r="D533" s="238" t="s">
        <v>592</v>
      </c>
      <c r="E533" s="239"/>
      <c r="F533" s="224"/>
      <c r="G533" s="172" t="s">
        <v>227</v>
      </c>
      <c r="H533" s="403" t="s">
        <v>587</v>
      </c>
      <c r="I533" s="404"/>
      <c r="J533" s="404"/>
      <c r="K533" s="404"/>
      <c r="L533" s="404"/>
      <c r="M533" s="404"/>
      <c r="N533" s="405"/>
      <c r="O533" s="187"/>
      <c r="P533" s="259" t="s">
        <v>588</v>
      </c>
      <c r="Q533" s="260"/>
      <c r="R533" s="260"/>
      <c r="S533" s="260"/>
      <c r="T533" s="260"/>
      <c r="U533" s="260"/>
      <c r="V533" s="260"/>
      <c r="W533" s="260"/>
      <c r="X533" s="260"/>
      <c r="Y533" s="261"/>
      <c r="Z533" s="17"/>
    </row>
    <row r="534" spans="1:26" ht="30" customHeight="1" x14ac:dyDescent="0.15">
      <c r="A534" s="10"/>
      <c r="B534" s="1"/>
      <c r="C534" s="35"/>
      <c r="D534" s="238" t="s">
        <v>593</v>
      </c>
      <c r="E534" s="239"/>
      <c r="F534" s="191"/>
      <c r="G534" s="172" t="s">
        <v>227</v>
      </c>
      <c r="H534" s="403" t="s">
        <v>589</v>
      </c>
      <c r="I534" s="404"/>
      <c r="J534" s="404"/>
      <c r="K534" s="404"/>
      <c r="L534" s="404"/>
      <c r="M534" s="404"/>
      <c r="N534" s="405"/>
      <c r="O534" s="171"/>
      <c r="P534" s="259" t="s">
        <v>590</v>
      </c>
      <c r="Q534" s="260"/>
      <c r="R534" s="260"/>
      <c r="S534" s="260"/>
      <c r="T534" s="260"/>
      <c r="U534" s="260"/>
      <c r="V534" s="260"/>
      <c r="W534" s="260"/>
      <c r="X534" s="260"/>
      <c r="Y534" s="261"/>
      <c r="Z534" s="17"/>
    </row>
    <row r="535" spans="1:26" ht="30" customHeight="1" x14ac:dyDescent="0.15">
      <c r="A535" s="10"/>
      <c r="B535" s="1"/>
      <c r="C535" s="35"/>
      <c r="D535" s="238" t="s">
        <v>594</v>
      </c>
      <c r="E535" s="239"/>
      <c r="F535" s="193"/>
      <c r="G535" s="172" t="s">
        <v>460</v>
      </c>
      <c r="H535" s="403" t="s">
        <v>596</v>
      </c>
      <c r="I535" s="404"/>
      <c r="J535" s="404"/>
      <c r="K535" s="404"/>
      <c r="L535" s="404"/>
      <c r="M535" s="404"/>
      <c r="N535" s="405"/>
      <c r="O535" s="171"/>
      <c r="P535" s="248" t="s">
        <v>597</v>
      </c>
      <c r="Q535" s="249"/>
      <c r="R535" s="249"/>
      <c r="S535" s="249"/>
      <c r="T535" s="249"/>
      <c r="U535" s="249"/>
      <c r="V535" s="249"/>
      <c r="W535" s="249"/>
      <c r="X535" s="249"/>
      <c r="Y535" s="250"/>
      <c r="Z535" s="17"/>
    </row>
    <row r="536" spans="1:26" ht="30" customHeight="1" x14ac:dyDescent="0.15">
      <c r="A536" s="10">
        <f>IF(AND(F536="○",TRIM(P536)=""),1001,0)</f>
        <v>0</v>
      </c>
      <c r="B536" s="1"/>
      <c r="C536" s="35"/>
      <c r="D536" s="234" t="s">
        <v>595</v>
      </c>
      <c r="E536" s="235"/>
      <c r="F536" s="192"/>
      <c r="G536" s="182" t="s">
        <v>534</v>
      </c>
      <c r="H536" s="422" t="s">
        <v>535</v>
      </c>
      <c r="I536" s="423"/>
      <c r="J536" s="423"/>
      <c r="K536" s="423"/>
      <c r="L536" s="423"/>
      <c r="M536" s="423"/>
      <c r="N536" s="424"/>
      <c r="O536" s="175"/>
      <c r="P536" s="304"/>
      <c r="Q536" s="305"/>
      <c r="R536" s="305"/>
      <c r="S536" s="305"/>
      <c r="T536" s="305"/>
      <c r="U536" s="305"/>
      <c r="V536" s="305"/>
      <c r="W536" s="305"/>
      <c r="X536" s="305"/>
      <c r="Y536" s="306"/>
      <c r="Z536" s="17"/>
    </row>
    <row r="537" spans="1:26" ht="19.5" customHeight="1" x14ac:dyDescent="0.15">
      <c r="A537" s="10"/>
      <c r="B537" s="1"/>
      <c r="C537" s="12"/>
      <c r="D537" s="19"/>
      <c r="E537" s="41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58"/>
      <c r="Q537" s="56"/>
      <c r="R537" s="56"/>
      <c r="S537" s="56"/>
      <c r="T537" s="56"/>
      <c r="U537" s="56"/>
      <c r="V537" s="56"/>
      <c r="W537" s="56"/>
      <c r="X537" s="56"/>
      <c r="Y537" s="56"/>
      <c r="Z537" s="17"/>
    </row>
    <row r="538" spans="1:26" ht="20.100000000000001" customHeight="1" x14ac:dyDescent="0.15">
      <c r="A538" s="10"/>
      <c r="B538" s="1"/>
      <c r="C538" s="12"/>
      <c r="D538" s="43" t="s">
        <v>601</v>
      </c>
      <c r="E538" s="23"/>
      <c r="F538" s="24"/>
      <c r="G538" s="24"/>
      <c r="H538" s="24"/>
      <c r="I538" s="24"/>
      <c r="J538" s="24"/>
      <c r="K538" s="24"/>
      <c r="L538" s="24"/>
      <c r="M538" s="24"/>
      <c r="N538" s="24"/>
      <c r="O538" s="25"/>
      <c r="P538" s="58"/>
      <c r="Q538" s="56"/>
      <c r="R538" s="56"/>
      <c r="S538" s="56"/>
      <c r="T538" s="56"/>
      <c r="U538" s="56"/>
      <c r="V538" s="56"/>
      <c r="W538" s="56"/>
      <c r="X538" s="56"/>
      <c r="Y538" s="56"/>
      <c r="Z538" s="17"/>
    </row>
    <row r="539" spans="1:26" ht="20.100000000000001" customHeight="1" x14ac:dyDescent="0.15">
      <c r="A539" s="10"/>
      <c r="B539" s="1"/>
      <c r="C539" s="12"/>
      <c r="D539" s="292" t="s">
        <v>76</v>
      </c>
      <c r="E539" s="293"/>
      <c r="F539" s="169" t="s">
        <v>12</v>
      </c>
      <c r="G539" s="363" t="s">
        <v>13</v>
      </c>
      <c r="H539" s="364"/>
      <c r="I539" s="364"/>
      <c r="J539" s="364"/>
      <c r="K539" s="364"/>
      <c r="L539" s="364"/>
      <c r="M539" s="364"/>
      <c r="N539" s="293"/>
      <c r="O539" s="169" t="s">
        <v>226</v>
      </c>
      <c r="P539" s="301" t="s">
        <v>250</v>
      </c>
      <c r="Q539" s="302"/>
      <c r="R539" s="302"/>
      <c r="S539" s="302"/>
      <c r="T539" s="302"/>
      <c r="U539" s="302"/>
      <c r="V539" s="302"/>
      <c r="W539" s="302"/>
      <c r="X539" s="302"/>
      <c r="Y539" s="303"/>
      <c r="Z539" s="170"/>
    </row>
    <row r="540" spans="1:26" ht="20.100000000000001" customHeight="1" x14ac:dyDescent="0.15">
      <c r="A540" s="10">
        <f>IF(AND(F540="○",COUNTIF(O540:O541,"○")=0,TRIM(P542)=""),1001,0)</f>
        <v>0</v>
      </c>
      <c r="B540" s="1"/>
      <c r="C540" s="35"/>
      <c r="D540" s="228" t="s">
        <v>598</v>
      </c>
      <c r="E540" s="229"/>
      <c r="F540" s="323"/>
      <c r="G540" s="173" t="s">
        <v>227</v>
      </c>
      <c r="H540" s="419" t="s">
        <v>605</v>
      </c>
      <c r="I540" s="420"/>
      <c r="J540" s="420"/>
      <c r="K540" s="420"/>
      <c r="L540" s="420"/>
      <c r="M540" s="420"/>
      <c r="N540" s="421"/>
      <c r="O540" s="224"/>
      <c r="P540" s="428" t="s">
        <v>606</v>
      </c>
      <c r="Q540" s="429"/>
      <c r="R540" s="429"/>
      <c r="S540" s="429"/>
      <c r="T540" s="429"/>
      <c r="U540" s="429"/>
      <c r="V540" s="429"/>
      <c r="W540" s="429"/>
      <c r="X540" s="429"/>
      <c r="Y540" s="430"/>
      <c r="Z540" s="17"/>
    </row>
    <row r="541" spans="1:26" ht="20.100000000000001" customHeight="1" x14ac:dyDescent="0.15">
      <c r="A541" s="10"/>
      <c r="B541" s="1"/>
      <c r="C541" s="35"/>
      <c r="D541" s="230"/>
      <c r="E541" s="231"/>
      <c r="F541" s="295"/>
      <c r="G541" s="173" t="s">
        <v>228</v>
      </c>
      <c r="H541" s="403" t="s">
        <v>607</v>
      </c>
      <c r="I541" s="404"/>
      <c r="J541" s="404"/>
      <c r="K541" s="404"/>
      <c r="L541" s="404"/>
      <c r="M541" s="404"/>
      <c r="N541" s="405"/>
      <c r="O541" s="191"/>
      <c r="P541" s="417" t="s">
        <v>608</v>
      </c>
      <c r="Q541" s="417"/>
      <c r="R541" s="417"/>
      <c r="S541" s="417"/>
      <c r="T541" s="417"/>
      <c r="U541" s="417"/>
      <c r="V541" s="417"/>
      <c r="W541" s="417"/>
      <c r="X541" s="417"/>
      <c r="Y541" s="418"/>
      <c r="Z541" s="17"/>
    </row>
    <row r="542" spans="1:26" ht="20.100000000000001" customHeight="1" x14ac:dyDescent="0.15">
      <c r="A542" s="10"/>
      <c r="B542" s="1"/>
      <c r="C542" s="35"/>
      <c r="D542" s="230"/>
      <c r="E542" s="231"/>
      <c r="F542" s="296"/>
      <c r="G542" s="173" t="s">
        <v>236</v>
      </c>
      <c r="H542" s="403" t="s">
        <v>94</v>
      </c>
      <c r="I542" s="404"/>
      <c r="J542" s="404"/>
      <c r="K542" s="404"/>
      <c r="L542" s="404"/>
      <c r="M542" s="404"/>
      <c r="N542" s="405"/>
      <c r="O542" s="171"/>
      <c r="P542" s="242"/>
      <c r="Q542" s="243"/>
      <c r="R542" s="243"/>
      <c r="S542" s="243"/>
      <c r="T542" s="243"/>
      <c r="U542" s="243"/>
      <c r="V542" s="243"/>
      <c r="W542" s="243"/>
      <c r="X542" s="243"/>
      <c r="Y542" s="244"/>
      <c r="Z542" s="17"/>
    </row>
    <row r="543" spans="1:26" ht="20.100000000000001" customHeight="1" x14ac:dyDescent="0.15">
      <c r="A543" s="10">
        <f>IF(AND(F543="○",COUNTIF(O543:O545,"○")=0,TRIM(P546)=""),1001,0)</f>
        <v>0</v>
      </c>
      <c r="B543" s="1"/>
      <c r="C543" s="35"/>
      <c r="D543" s="299" t="s">
        <v>599</v>
      </c>
      <c r="E543" s="300"/>
      <c r="F543" s="294"/>
      <c r="G543" s="173" t="s">
        <v>227</v>
      </c>
      <c r="H543" s="403" t="s">
        <v>609</v>
      </c>
      <c r="I543" s="404"/>
      <c r="J543" s="404"/>
      <c r="K543" s="404"/>
      <c r="L543" s="404"/>
      <c r="M543" s="404"/>
      <c r="N543" s="405"/>
      <c r="O543" s="191"/>
      <c r="P543" s="417" t="s">
        <v>610</v>
      </c>
      <c r="Q543" s="417"/>
      <c r="R543" s="417"/>
      <c r="S543" s="417"/>
      <c r="T543" s="417"/>
      <c r="U543" s="417"/>
      <c r="V543" s="417"/>
      <c r="W543" s="417"/>
      <c r="X543" s="417"/>
      <c r="Y543" s="418"/>
      <c r="Z543" s="17"/>
    </row>
    <row r="544" spans="1:26" ht="20.100000000000001" customHeight="1" x14ac:dyDescent="0.15">
      <c r="A544" s="10"/>
      <c r="B544" s="1"/>
      <c r="C544" s="35"/>
      <c r="D544" s="230"/>
      <c r="E544" s="231"/>
      <c r="F544" s="295"/>
      <c r="G544" s="173" t="s">
        <v>228</v>
      </c>
      <c r="H544" s="403" t="s">
        <v>611</v>
      </c>
      <c r="I544" s="404"/>
      <c r="J544" s="404"/>
      <c r="K544" s="404"/>
      <c r="L544" s="404"/>
      <c r="M544" s="404"/>
      <c r="N544" s="405"/>
      <c r="O544" s="191"/>
      <c r="P544" s="417" t="s">
        <v>611</v>
      </c>
      <c r="Q544" s="417"/>
      <c r="R544" s="417"/>
      <c r="S544" s="417"/>
      <c r="T544" s="417"/>
      <c r="U544" s="417"/>
      <c r="V544" s="417"/>
      <c r="W544" s="417"/>
      <c r="X544" s="417"/>
      <c r="Y544" s="418"/>
      <c r="Z544" s="17"/>
    </row>
    <row r="545" spans="1:26" ht="20.100000000000001" customHeight="1" x14ac:dyDescent="0.15">
      <c r="A545" s="10"/>
      <c r="B545" s="1"/>
      <c r="C545" s="35"/>
      <c r="D545" s="230"/>
      <c r="E545" s="231"/>
      <c r="F545" s="295"/>
      <c r="G545" s="173" t="s">
        <v>229</v>
      </c>
      <c r="H545" s="403" t="s">
        <v>612</v>
      </c>
      <c r="I545" s="404"/>
      <c r="J545" s="404"/>
      <c r="K545" s="404"/>
      <c r="L545" s="404"/>
      <c r="M545" s="404"/>
      <c r="N545" s="405"/>
      <c r="O545" s="191"/>
      <c r="P545" s="417" t="s">
        <v>613</v>
      </c>
      <c r="Q545" s="417"/>
      <c r="R545" s="417"/>
      <c r="S545" s="417"/>
      <c r="T545" s="417"/>
      <c r="U545" s="417"/>
      <c r="V545" s="417"/>
      <c r="W545" s="417"/>
      <c r="X545" s="417"/>
      <c r="Y545" s="418"/>
      <c r="Z545" s="17"/>
    </row>
    <row r="546" spans="1:26" ht="20.100000000000001" customHeight="1" x14ac:dyDescent="0.15">
      <c r="A546" s="10"/>
      <c r="B546" s="1"/>
      <c r="C546" s="35"/>
      <c r="D546" s="230"/>
      <c r="E546" s="231"/>
      <c r="F546" s="296"/>
      <c r="G546" s="173" t="s">
        <v>236</v>
      </c>
      <c r="H546" s="403" t="s">
        <v>94</v>
      </c>
      <c r="I546" s="404"/>
      <c r="J546" s="404"/>
      <c r="K546" s="404"/>
      <c r="L546" s="404"/>
      <c r="M546" s="404"/>
      <c r="N546" s="405"/>
      <c r="O546" s="171"/>
      <c r="P546" s="242"/>
      <c r="Q546" s="243"/>
      <c r="R546" s="243"/>
      <c r="S546" s="243"/>
      <c r="T546" s="243"/>
      <c r="U546" s="243"/>
      <c r="V546" s="243"/>
      <c r="W546" s="243"/>
      <c r="X546" s="243"/>
      <c r="Y546" s="244"/>
      <c r="Z546" s="17"/>
    </row>
    <row r="547" spans="1:26" ht="30" customHeight="1" x14ac:dyDescent="0.15">
      <c r="A547" s="10"/>
      <c r="B547" s="1"/>
      <c r="C547" s="35"/>
      <c r="D547" s="238" t="s">
        <v>600</v>
      </c>
      <c r="E547" s="239"/>
      <c r="F547" s="224"/>
      <c r="G547" s="173" t="s">
        <v>227</v>
      </c>
      <c r="H547" s="403" t="s">
        <v>614</v>
      </c>
      <c r="I547" s="404"/>
      <c r="J547" s="404"/>
      <c r="K547" s="404"/>
      <c r="L547" s="404"/>
      <c r="M547" s="404"/>
      <c r="N547" s="405"/>
      <c r="O547" s="171"/>
      <c r="P547" s="425" t="s">
        <v>615</v>
      </c>
      <c r="Q547" s="426"/>
      <c r="R547" s="426"/>
      <c r="S547" s="426"/>
      <c r="T547" s="426"/>
      <c r="U547" s="426"/>
      <c r="V547" s="426"/>
      <c r="W547" s="426"/>
      <c r="X547" s="426"/>
      <c r="Y547" s="427"/>
      <c r="Z547" s="17"/>
    </row>
    <row r="548" spans="1:26" ht="30" customHeight="1" x14ac:dyDescent="0.15">
      <c r="A548" s="10"/>
      <c r="B548" s="1"/>
      <c r="C548" s="35"/>
      <c r="D548" s="238" t="s">
        <v>602</v>
      </c>
      <c r="E548" s="239"/>
      <c r="F548" s="224"/>
      <c r="G548" s="210" t="s">
        <v>227</v>
      </c>
      <c r="H548" s="403" t="s">
        <v>616</v>
      </c>
      <c r="I548" s="404"/>
      <c r="J548" s="404"/>
      <c r="K548" s="404"/>
      <c r="L548" s="404"/>
      <c r="M548" s="404"/>
      <c r="N548" s="405"/>
      <c r="O548" s="197"/>
      <c r="P548" s="425" t="s">
        <v>617</v>
      </c>
      <c r="Q548" s="426"/>
      <c r="R548" s="426"/>
      <c r="S548" s="426"/>
      <c r="T548" s="426"/>
      <c r="U548" s="426"/>
      <c r="V548" s="426"/>
      <c r="W548" s="426"/>
      <c r="X548" s="426"/>
      <c r="Y548" s="427"/>
      <c r="Z548" s="17"/>
    </row>
    <row r="549" spans="1:26" ht="45" customHeight="1" x14ac:dyDescent="0.15">
      <c r="A549" s="10"/>
      <c r="B549" s="1"/>
      <c r="C549" s="12"/>
      <c r="D549" s="238" t="s">
        <v>603</v>
      </c>
      <c r="E549" s="239"/>
      <c r="F549" s="191"/>
      <c r="G549" s="211" t="s">
        <v>227</v>
      </c>
      <c r="H549" s="403" t="s">
        <v>618</v>
      </c>
      <c r="I549" s="404"/>
      <c r="J549" s="404"/>
      <c r="K549" s="404"/>
      <c r="L549" s="404"/>
      <c r="M549" s="404"/>
      <c r="N549" s="405"/>
      <c r="O549" s="198"/>
      <c r="P549" s="425" t="s">
        <v>619</v>
      </c>
      <c r="Q549" s="426"/>
      <c r="R549" s="426"/>
      <c r="S549" s="426"/>
      <c r="T549" s="426"/>
      <c r="U549" s="426"/>
      <c r="V549" s="426"/>
      <c r="W549" s="426"/>
      <c r="X549" s="426"/>
      <c r="Y549" s="427"/>
      <c r="Z549" s="17"/>
    </row>
    <row r="550" spans="1:26" ht="30" customHeight="1" x14ac:dyDescent="0.15">
      <c r="A550" s="10"/>
      <c r="B550" s="1"/>
      <c r="C550" s="35"/>
      <c r="D550" s="238" t="s">
        <v>655</v>
      </c>
      <c r="E550" s="239"/>
      <c r="F550" s="193"/>
      <c r="G550" s="184" t="s">
        <v>227</v>
      </c>
      <c r="H550" s="403" t="s">
        <v>620</v>
      </c>
      <c r="I550" s="404"/>
      <c r="J550" s="404"/>
      <c r="K550" s="404"/>
      <c r="L550" s="404"/>
      <c r="M550" s="404"/>
      <c r="N550" s="405"/>
      <c r="O550" s="198"/>
      <c r="P550" s="425" t="s">
        <v>621</v>
      </c>
      <c r="Q550" s="426"/>
      <c r="R550" s="426"/>
      <c r="S550" s="426"/>
      <c r="T550" s="426"/>
      <c r="U550" s="426"/>
      <c r="V550" s="426"/>
      <c r="W550" s="426"/>
      <c r="X550" s="426"/>
      <c r="Y550" s="427"/>
      <c r="Z550" s="17"/>
    </row>
    <row r="551" spans="1:26" ht="30" customHeight="1" x14ac:dyDescent="0.15">
      <c r="A551" s="10"/>
      <c r="B551" s="1"/>
      <c r="C551" s="12"/>
      <c r="D551" s="238" t="s">
        <v>656</v>
      </c>
      <c r="E551" s="239"/>
      <c r="F551" s="191"/>
      <c r="G551" s="173" t="s">
        <v>227</v>
      </c>
      <c r="H551" s="403" t="s">
        <v>622</v>
      </c>
      <c r="I551" s="404"/>
      <c r="J551" s="404"/>
      <c r="K551" s="404"/>
      <c r="L551" s="404"/>
      <c r="M551" s="404"/>
      <c r="N551" s="405"/>
      <c r="O551" s="198"/>
      <c r="P551" s="425" t="s">
        <v>623</v>
      </c>
      <c r="Q551" s="426"/>
      <c r="R551" s="426"/>
      <c r="S551" s="426"/>
      <c r="T551" s="426"/>
      <c r="U551" s="426"/>
      <c r="V551" s="426"/>
      <c r="W551" s="426"/>
      <c r="X551" s="426"/>
      <c r="Y551" s="427"/>
      <c r="Z551" s="17"/>
    </row>
    <row r="552" spans="1:26" ht="20.100000000000001" customHeight="1" x14ac:dyDescent="0.15">
      <c r="A552" s="10">
        <f>IF(AND(F552="○",TRIM(P553)=""),1001,0)</f>
        <v>0</v>
      </c>
      <c r="B552" s="1"/>
      <c r="C552" s="35"/>
      <c r="D552" s="299" t="s">
        <v>657</v>
      </c>
      <c r="E552" s="300"/>
      <c r="F552" s="294"/>
      <c r="G552" s="251" t="s">
        <v>236</v>
      </c>
      <c r="H552" s="253" t="s">
        <v>94</v>
      </c>
      <c r="I552" s="254"/>
      <c r="J552" s="254"/>
      <c r="K552" s="254"/>
      <c r="L552" s="254"/>
      <c r="M552" s="254"/>
      <c r="N552" s="255"/>
      <c r="O552" s="432"/>
      <c r="P552" s="425" t="s">
        <v>825</v>
      </c>
      <c r="Q552" s="426"/>
      <c r="R552" s="426"/>
      <c r="S552" s="426"/>
      <c r="T552" s="426"/>
      <c r="U552" s="426"/>
      <c r="V552" s="426"/>
      <c r="W552" s="426"/>
      <c r="X552" s="426"/>
      <c r="Y552" s="427"/>
      <c r="Z552" s="17"/>
    </row>
    <row r="553" spans="1:26" ht="20.100000000000001" customHeight="1" x14ac:dyDescent="0.15">
      <c r="A553" s="10"/>
      <c r="B553" s="1"/>
      <c r="C553" s="35"/>
      <c r="D553" s="399"/>
      <c r="E553" s="400"/>
      <c r="F553" s="392"/>
      <c r="G553" s="431"/>
      <c r="H553" s="434"/>
      <c r="I553" s="435"/>
      <c r="J553" s="435"/>
      <c r="K553" s="435"/>
      <c r="L553" s="435"/>
      <c r="M553" s="435"/>
      <c r="N553" s="436"/>
      <c r="O553" s="433"/>
      <c r="P553" s="304"/>
      <c r="Q553" s="305"/>
      <c r="R553" s="305"/>
      <c r="S553" s="305"/>
      <c r="T553" s="305"/>
      <c r="U553" s="305"/>
      <c r="V553" s="305"/>
      <c r="W553" s="305"/>
      <c r="X553" s="305"/>
      <c r="Y553" s="306"/>
      <c r="Z553" s="17"/>
    </row>
    <row r="554" spans="1:26" ht="19.5" customHeight="1" x14ac:dyDescent="0.15">
      <c r="A554" s="10"/>
      <c r="B554" s="1"/>
      <c r="C554" s="12"/>
      <c r="D554" s="19"/>
      <c r="E554" s="41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58"/>
      <c r="Q554" s="56"/>
      <c r="R554" s="56"/>
      <c r="S554" s="56"/>
      <c r="T554" s="56"/>
      <c r="U554" s="56"/>
      <c r="V554" s="56"/>
      <c r="W554" s="56"/>
      <c r="X554" s="56"/>
      <c r="Y554" s="56"/>
      <c r="Z554" s="17"/>
    </row>
    <row r="555" spans="1:26" ht="20.100000000000001" customHeight="1" x14ac:dyDescent="0.15">
      <c r="A555" s="10"/>
      <c r="B555" s="1"/>
      <c r="C555" s="12"/>
      <c r="D555" s="43" t="s">
        <v>604</v>
      </c>
      <c r="E555" s="23"/>
      <c r="F555" s="24"/>
      <c r="G555" s="24"/>
      <c r="H555" s="24"/>
      <c r="I555" s="24"/>
      <c r="J555" s="24"/>
      <c r="K555" s="24"/>
      <c r="L555" s="24"/>
      <c r="M555" s="24"/>
      <c r="N555" s="24"/>
      <c r="O555" s="25"/>
      <c r="P555" s="58"/>
      <c r="Q555" s="56"/>
      <c r="R555" s="56"/>
      <c r="S555" s="56"/>
      <c r="T555" s="56"/>
      <c r="U555" s="56"/>
      <c r="V555" s="56"/>
      <c r="W555" s="56"/>
      <c r="X555" s="56"/>
      <c r="Y555" s="56"/>
      <c r="Z555" s="17"/>
    </row>
    <row r="556" spans="1:26" ht="20.100000000000001" customHeight="1" x14ac:dyDescent="0.15">
      <c r="A556" s="10"/>
      <c r="B556" s="1"/>
      <c r="C556" s="12"/>
      <c r="D556" s="292" t="s">
        <v>76</v>
      </c>
      <c r="E556" s="293"/>
      <c r="F556" s="169" t="s">
        <v>12</v>
      </c>
      <c r="G556" s="363" t="s">
        <v>13</v>
      </c>
      <c r="H556" s="364"/>
      <c r="I556" s="364"/>
      <c r="J556" s="364"/>
      <c r="K556" s="364"/>
      <c r="L556" s="364"/>
      <c r="M556" s="364"/>
      <c r="N556" s="293"/>
      <c r="O556" s="169" t="s">
        <v>226</v>
      </c>
      <c r="P556" s="301" t="s">
        <v>250</v>
      </c>
      <c r="Q556" s="302"/>
      <c r="R556" s="302"/>
      <c r="S556" s="302"/>
      <c r="T556" s="302"/>
      <c r="U556" s="302"/>
      <c r="V556" s="302"/>
      <c r="W556" s="302"/>
      <c r="X556" s="302"/>
      <c r="Y556" s="303"/>
      <c r="Z556" s="170"/>
    </row>
    <row r="557" spans="1:26" ht="20.100000000000001" customHeight="1" x14ac:dyDescent="0.15">
      <c r="A557" s="10">
        <f>IF(AND(F557="○",COUNTIF(O557:O559,"○")=0,TRIM(P560)=""),1001,0)</f>
        <v>0</v>
      </c>
      <c r="B557" s="1"/>
      <c r="C557" s="35"/>
      <c r="D557" s="228" t="s">
        <v>658</v>
      </c>
      <c r="E557" s="229"/>
      <c r="F557" s="323"/>
      <c r="G557" s="184" t="s">
        <v>227</v>
      </c>
      <c r="H557" s="419" t="s">
        <v>624</v>
      </c>
      <c r="I557" s="420"/>
      <c r="J557" s="420"/>
      <c r="K557" s="420"/>
      <c r="L557" s="420"/>
      <c r="M557" s="420"/>
      <c r="N557" s="421"/>
      <c r="O557" s="191"/>
      <c r="P557" s="414" t="s">
        <v>639</v>
      </c>
      <c r="Q557" s="415"/>
      <c r="R557" s="415"/>
      <c r="S557" s="415"/>
      <c r="T557" s="415"/>
      <c r="U557" s="415"/>
      <c r="V557" s="415"/>
      <c r="W557" s="415"/>
      <c r="X557" s="415"/>
      <c r="Y557" s="416"/>
      <c r="Z557" s="17"/>
    </row>
    <row r="558" spans="1:26" ht="20.100000000000001" customHeight="1" x14ac:dyDescent="0.15">
      <c r="A558" s="10"/>
      <c r="B558" s="1"/>
      <c r="C558" s="35"/>
      <c r="D558" s="230"/>
      <c r="E558" s="231"/>
      <c r="F558" s="295"/>
      <c r="G558" s="173" t="s">
        <v>228</v>
      </c>
      <c r="H558" s="403" t="s">
        <v>625</v>
      </c>
      <c r="I558" s="404"/>
      <c r="J558" s="404"/>
      <c r="K558" s="404"/>
      <c r="L558" s="404"/>
      <c r="M558" s="404"/>
      <c r="N558" s="405"/>
      <c r="O558" s="191"/>
      <c r="P558" s="259" t="s">
        <v>640</v>
      </c>
      <c r="Q558" s="260"/>
      <c r="R558" s="260"/>
      <c r="S558" s="260"/>
      <c r="T558" s="260"/>
      <c r="U558" s="260"/>
      <c r="V558" s="260"/>
      <c r="W558" s="260"/>
      <c r="X558" s="260"/>
      <c r="Y558" s="261"/>
      <c r="Z558" s="17"/>
    </row>
    <row r="559" spans="1:26" ht="20.100000000000001" customHeight="1" x14ac:dyDescent="0.15">
      <c r="A559" s="10"/>
      <c r="B559" s="1"/>
      <c r="C559" s="35"/>
      <c r="D559" s="230"/>
      <c r="E559" s="231"/>
      <c r="F559" s="295"/>
      <c r="G559" s="173" t="s">
        <v>229</v>
      </c>
      <c r="H559" s="403" t="s">
        <v>626</v>
      </c>
      <c r="I559" s="404"/>
      <c r="J559" s="404"/>
      <c r="K559" s="404"/>
      <c r="L559" s="404"/>
      <c r="M559" s="404"/>
      <c r="N559" s="405"/>
      <c r="O559" s="191"/>
      <c r="P559" s="259" t="s">
        <v>641</v>
      </c>
      <c r="Q559" s="260"/>
      <c r="R559" s="260"/>
      <c r="S559" s="260"/>
      <c r="T559" s="260"/>
      <c r="U559" s="260"/>
      <c r="V559" s="260"/>
      <c r="W559" s="260"/>
      <c r="X559" s="260"/>
      <c r="Y559" s="261"/>
      <c r="Z559" s="17"/>
    </row>
    <row r="560" spans="1:26" ht="20.100000000000001" customHeight="1" x14ac:dyDescent="0.15">
      <c r="A560" s="10"/>
      <c r="B560" s="1"/>
      <c r="C560" s="35"/>
      <c r="D560" s="230"/>
      <c r="E560" s="231"/>
      <c r="F560" s="296"/>
      <c r="G560" s="210" t="s">
        <v>236</v>
      </c>
      <c r="H560" s="403" t="s">
        <v>94</v>
      </c>
      <c r="I560" s="404"/>
      <c r="J560" s="404"/>
      <c r="K560" s="404"/>
      <c r="L560" s="404"/>
      <c r="M560" s="404"/>
      <c r="N560" s="405"/>
      <c r="O560" s="171"/>
      <c r="P560" s="242"/>
      <c r="Q560" s="243"/>
      <c r="R560" s="243"/>
      <c r="S560" s="243"/>
      <c r="T560" s="243"/>
      <c r="U560" s="243"/>
      <c r="V560" s="243"/>
      <c r="W560" s="243"/>
      <c r="X560" s="243"/>
      <c r="Y560" s="244"/>
      <c r="Z560" s="17"/>
    </row>
    <row r="561" spans="1:26" ht="20.100000000000001" customHeight="1" x14ac:dyDescent="0.15">
      <c r="A561" s="10"/>
      <c r="B561" s="1"/>
      <c r="C561" s="35"/>
      <c r="D561" s="299" t="s">
        <v>659</v>
      </c>
      <c r="E561" s="300"/>
      <c r="F561" s="191"/>
      <c r="G561" s="172" t="s">
        <v>227</v>
      </c>
      <c r="H561" s="403" t="s">
        <v>627</v>
      </c>
      <c r="I561" s="404"/>
      <c r="J561" s="404"/>
      <c r="K561" s="404"/>
      <c r="L561" s="404"/>
      <c r="M561" s="404"/>
      <c r="N561" s="405"/>
      <c r="O561" s="171"/>
      <c r="P561" s="259" t="s">
        <v>642</v>
      </c>
      <c r="Q561" s="260"/>
      <c r="R561" s="260"/>
      <c r="S561" s="260"/>
      <c r="T561" s="260"/>
      <c r="U561" s="260"/>
      <c r="V561" s="260"/>
      <c r="W561" s="260"/>
      <c r="X561" s="260"/>
      <c r="Y561" s="261"/>
      <c r="Z561" s="17"/>
    </row>
    <row r="562" spans="1:26" ht="30" customHeight="1" x14ac:dyDescent="0.15">
      <c r="A562" s="10"/>
      <c r="B562" s="1"/>
      <c r="C562" s="35"/>
      <c r="D562" s="238" t="s">
        <v>660</v>
      </c>
      <c r="E562" s="239"/>
      <c r="F562" s="191"/>
      <c r="G562" s="172" t="s">
        <v>227</v>
      </c>
      <c r="H562" s="403" t="s">
        <v>628</v>
      </c>
      <c r="I562" s="404"/>
      <c r="J562" s="404"/>
      <c r="K562" s="404"/>
      <c r="L562" s="404"/>
      <c r="M562" s="404"/>
      <c r="N562" s="405"/>
      <c r="O562" s="171"/>
      <c r="P562" s="259" t="s">
        <v>643</v>
      </c>
      <c r="Q562" s="260"/>
      <c r="R562" s="260"/>
      <c r="S562" s="260"/>
      <c r="T562" s="260"/>
      <c r="U562" s="260"/>
      <c r="V562" s="260"/>
      <c r="W562" s="260"/>
      <c r="X562" s="260"/>
      <c r="Y562" s="261"/>
      <c r="Z562" s="17"/>
    </row>
    <row r="563" spans="1:26" ht="20.100000000000001" customHeight="1" x14ac:dyDescent="0.15">
      <c r="A563" s="10">
        <f>IF(AND(F563="○",COUNTIF(O563:O565,"○")=0,TRIM(P566)=""),1001,0)</f>
        <v>0</v>
      </c>
      <c r="B563" s="1"/>
      <c r="C563" s="35"/>
      <c r="D563" s="230" t="s">
        <v>661</v>
      </c>
      <c r="E563" s="231"/>
      <c r="F563" s="294"/>
      <c r="G563" s="172" t="s">
        <v>227</v>
      </c>
      <c r="H563" s="403" t="s">
        <v>629</v>
      </c>
      <c r="I563" s="404"/>
      <c r="J563" s="404"/>
      <c r="K563" s="404"/>
      <c r="L563" s="404"/>
      <c r="M563" s="404"/>
      <c r="N563" s="405"/>
      <c r="O563" s="191"/>
      <c r="P563" s="259" t="s">
        <v>644</v>
      </c>
      <c r="Q563" s="260"/>
      <c r="R563" s="260"/>
      <c r="S563" s="260"/>
      <c r="T563" s="260"/>
      <c r="U563" s="260"/>
      <c r="V563" s="260"/>
      <c r="W563" s="260"/>
      <c r="X563" s="260"/>
      <c r="Y563" s="261"/>
      <c r="Z563" s="17"/>
    </row>
    <row r="564" spans="1:26" ht="20.100000000000001" customHeight="1" x14ac:dyDescent="0.15">
      <c r="A564" s="10"/>
      <c r="B564" s="1"/>
      <c r="C564" s="35"/>
      <c r="D564" s="230"/>
      <c r="E564" s="231"/>
      <c r="F564" s="295"/>
      <c r="G564" s="172" t="s">
        <v>228</v>
      </c>
      <c r="H564" s="403" t="s">
        <v>630</v>
      </c>
      <c r="I564" s="404"/>
      <c r="J564" s="404"/>
      <c r="K564" s="404"/>
      <c r="L564" s="404"/>
      <c r="M564" s="404"/>
      <c r="N564" s="405"/>
      <c r="O564" s="191"/>
      <c r="P564" s="259" t="s">
        <v>645</v>
      </c>
      <c r="Q564" s="260"/>
      <c r="R564" s="260"/>
      <c r="S564" s="260"/>
      <c r="T564" s="260"/>
      <c r="U564" s="260"/>
      <c r="V564" s="260"/>
      <c r="W564" s="260"/>
      <c r="X564" s="260"/>
      <c r="Y564" s="261"/>
      <c r="Z564" s="17"/>
    </row>
    <row r="565" spans="1:26" ht="20.100000000000001" customHeight="1" x14ac:dyDescent="0.15">
      <c r="A565" s="10"/>
      <c r="B565" s="1"/>
      <c r="C565" s="35"/>
      <c r="D565" s="230"/>
      <c r="E565" s="231"/>
      <c r="F565" s="295"/>
      <c r="G565" s="172" t="s">
        <v>229</v>
      </c>
      <c r="H565" s="403" t="s">
        <v>631</v>
      </c>
      <c r="I565" s="404"/>
      <c r="J565" s="404"/>
      <c r="K565" s="404"/>
      <c r="L565" s="404"/>
      <c r="M565" s="404"/>
      <c r="N565" s="405"/>
      <c r="O565" s="191"/>
      <c r="P565" s="259" t="s">
        <v>646</v>
      </c>
      <c r="Q565" s="260"/>
      <c r="R565" s="260"/>
      <c r="S565" s="260"/>
      <c r="T565" s="260"/>
      <c r="U565" s="260"/>
      <c r="V565" s="260"/>
      <c r="W565" s="260"/>
      <c r="X565" s="260"/>
      <c r="Y565" s="261"/>
      <c r="Z565" s="17"/>
    </row>
    <row r="566" spans="1:26" ht="20.100000000000001" customHeight="1" x14ac:dyDescent="0.15">
      <c r="A566" s="10"/>
      <c r="B566" s="1"/>
      <c r="C566" s="35"/>
      <c r="D566" s="230"/>
      <c r="E566" s="231"/>
      <c r="F566" s="296"/>
      <c r="G566" s="172" t="s">
        <v>236</v>
      </c>
      <c r="H566" s="403" t="s">
        <v>94</v>
      </c>
      <c r="I566" s="404"/>
      <c r="J566" s="404"/>
      <c r="K566" s="404"/>
      <c r="L566" s="404"/>
      <c r="M566" s="404"/>
      <c r="N566" s="405"/>
      <c r="O566" s="171"/>
      <c r="P566" s="242"/>
      <c r="Q566" s="243"/>
      <c r="R566" s="243"/>
      <c r="S566" s="243"/>
      <c r="T566" s="243"/>
      <c r="U566" s="243"/>
      <c r="V566" s="243"/>
      <c r="W566" s="243"/>
      <c r="X566" s="243"/>
      <c r="Y566" s="244"/>
      <c r="Z566" s="17"/>
    </row>
    <row r="567" spans="1:26" ht="20.100000000000001" customHeight="1" x14ac:dyDescent="0.15">
      <c r="A567" s="10">
        <f>IF(AND(F567="○",COUNTIF(O567:O567,"○")=0,TRIM(P568)=""),1001,0)</f>
        <v>0</v>
      </c>
      <c r="B567" s="1"/>
      <c r="C567" s="35"/>
      <c r="D567" s="299" t="s">
        <v>662</v>
      </c>
      <c r="E567" s="300"/>
      <c r="F567" s="294"/>
      <c r="G567" s="172" t="s">
        <v>227</v>
      </c>
      <c r="H567" s="403" t="s">
        <v>632</v>
      </c>
      <c r="I567" s="404"/>
      <c r="J567" s="404"/>
      <c r="K567" s="404"/>
      <c r="L567" s="404"/>
      <c r="M567" s="404"/>
      <c r="N567" s="405"/>
      <c r="O567" s="191"/>
      <c r="P567" s="259" t="s">
        <v>647</v>
      </c>
      <c r="Q567" s="260"/>
      <c r="R567" s="260"/>
      <c r="S567" s="260"/>
      <c r="T567" s="260"/>
      <c r="U567" s="260"/>
      <c r="V567" s="260"/>
      <c r="W567" s="260"/>
      <c r="X567" s="260"/>
      <c r="Y567" s="261"/>
      <c r="Z567" s="17"/>
    </row>
    <row r="568" spans="1:26" ht="20.100000000000001" customHeight="1" x14ac:dyDescent="0.15">
      <c r="A568" s="10"/>
      <c r="B568" s="1"/>
      <c r="C568" s="35"/>
      <c r="D568" s="232"/>
      <c r="E568" s="233"/>
      <c r="F568" s="296"/>
      <c r="G568" s="172" t="s">
        <v>236</v>
      </c>
      <c r="H568" s="403" t="s">
        <v>94</v>
      </c>
      <c r="I568" s="404"/>
      <c r="J568" s="404"/>
      <c r="K568" s="404"/>
      <c r="L568" s="404"/>
      <c r="M568" s="404"/>
      <c r="N568" s="405"/>
      <c r="O568" s="171"/>
      <c r="P568" s="242"/>
      <c r="Q568" s="243"/>
      <c r="R568" s="243"/>
      <c r="S568" s="243"/>
      <c r="T568" s="243"/>
      <c r="U568" s="243"/>
      <c r="V568" s="243"/>
      <c r="W568" s="243"/>
      <c r="X568" s="243"/>
      <c r="Y568" s="244"/>
      <c r="Z568" s="17"/>
    </row>
    <row r="569" spans="1:26" ht="20.100000000000001" customHeight="1" x14ac:dyDescent="0.15">
      <c r="A569" s="10"/>
      <c r="B569" s="1"/>
      <c r="C569" s="35"/>
      <c r="D569" s="230" t="s">
        <v>663</v>
      </c>
      <c r="E569" s="231"/>
      <c r="F569" s="191"/>
      <c r="G569" s="172" t="s">
        <v>227</v>
      </c>
      <c r="H569" s="403" t="s">
        <v>633</v>
      </c>
      <c r="I569" s="404"/>
      <c r="J569" s="404"/>
      <c r="K569" s="404"/>
      <c r="L569" s="404"/>
      <c r="M569" s="404"/>
      <c r="N569" s="405"/>
      <c r="O569" s="171"/>
      <c r="P569" s="259" t="s">
        <v>648</v>
      </c>
      <c r="Q569" s="260"/>
      <c r="R569" s="260"/>
      <c r="S569" s="260"/>
      <c r="T569" s="260"/>
      <c r="U569" s="260"/>
      <c r="V569" s="260"/>
      <c r="W569" s="260"/>
      <c r="X569" s="260"/>
      <c r="Y569" s="261"/>
      <c r="Z569" s="17"/>
    </row>
    <row r="570" spans="1:26" ht="20.100000000000001" customHeight="1" x14ac:dyDescent="0.15">
      <c r="A570" s="10"/>
      <c r="B570" s="1"/>
      <c r="C570" s="35"/>
      <c r="D570" s="238" t="s">
        <v>664</v>
      </c>
      <c r="E570" s="239"/>
      <c r="F570" s="191"/>
      <c r="G570" s="172" t="s">
        <v>227</v>
      </c>
      <c r="H570" s="403" t="s">
        <v>634</v>
      </c>
      <c r="I570" s="404"/>
      <c r="J570" s="404"/>
      <c r="K570" s="404"/>
      <c r="L570" s="404"/>
      <c r="M570" s="404"/>
      <c r="N570" s="405"/>
      <c r="O570" s="171"/>
      <c r="P570" s="259" t="s">
        <v>649</v>
      </c>
      <c r="Q570" s="260"/>
      <c r="R570" s="260"/>
      <c r="S570" s="260"/>
      <c r="T570" s="260"/>
      <c r="U570" s="260"/>
      <c r="V570" s="260"/>
      <c r="W570" s="260"/>
      <c r="X570" s="260"/>
      <c r="Y570" s="261"/>
      <c r="Z570" s="17"/>
    </row>
    <row r="571" spans="1:26" ht="20.100000000000001" customHeight="1" x14ac:dyDescent="0.15">
      <c r="A571" s="10">
        <f>IF(AND(F571="○",COUNTIF(O571:O573,"○")=0,TRIM(P575)=""),1001,0)</f>
        <v>0</v>
      </c>
      <c r="B571" s="1"/>
      <c r="C571" s="35"/>
      <c r="D571" s="230" t="s">
        <v>665</v>
      </c>
      <c r="E571" s="231"/>
      <c r="F571" s="294"/>
      <c r="G571" s="172" t="s">
        <v>227</v>
      </c>
      <c r="H571" s="403" t="s">
        <v>635</v>
      </c>
      <c r="I571" s="404"/>
      <c r="J571" s="404"/>
      <c r="K571" s="404"/>
      <c r="L571" s="404"/>
      <c r="M571" s="404"/>
      <c r="N571" s="405"/>
      <c r="O571" s="191"/>
      <c r="P571" s="259" t="s">
        <v>650</v>
      </c>
      <c r="Q571" s="260"/>
      <c r="R571" s="260"/>
      <c r="S571" s="260"/>
      <c r="T571" s="260"/>
      <c r="U571" s="260"/>
      <c r="V571" s="260"/>
      <c r="W571" s="260"/>
      <c r="X571" s="260"/>
      <c r="Y571" s="261"/>
      <c r="Z571" s="17"/>
    </row>
    <row r="572" spans="1:26" ht="20.100000000000001" customHeight="1" x14ac:dyDescent="0.15">
      <c r="A572" s="10"/>
      <c r="B572" s="1"/>
      <c r="C572" s="35"/>
      <c r="D572" s="230"/>
      <c r="E572" s="231"/>
      <c r="F572" s="295"/>
      <c r="G572" s="172" t="s">
        <v>228</v>
      </c>
      <c r="H572" s="403" t="s">
        <v>636</v>
      </c>
      <c r="I572" s="404"/>
      <c r="J572" s="404"/>
      <c r="K572" s="404"/>
      <c r="L572" s="404"/>
      <c r="M572" s="404"/>
      <c r="N572" s="405"/>
      <c r="O572" s="191"/>
      <c r="P572" s="259" t="s">
        <v>651</v>
      </c>
      <c r="Q572" s="260"/>
      <c r="R572" s="260"/>
      <c r="S572" s="260"/>
      <c r="T572" s="260"/>
      <c r="U572" s="260"/>
      <c r="V572" s="260"/>
      <c r="W572" s="260"/>
      <c r="X572" s="260"/>
      <c r="Y572" s="261"/>
      <c r="Z572" s="17"/>
    </row>
    <row r="573" spans="1:26" ht="20.100000000000001" customHeight="1" x14ac:dyDescent="0.15">
      <c r="A573" s="10"/>
      <c r="B573" s="1"/>
      <c r="C573" s="35"/>
      <c r="D573" s="230"/>
      <c r="E573" s="231"/>
      <c r="F573" s="295"/>
      <c r="G573" s="184" t="s">
        <v>229</v>
      </c>
      <c r="H573" s="403" t="s">
        <v>637</v>
      </c>
      <c r="I573" s="404"/>
      <c r="J573" s="404"/>
      <c r="K573" s="404"/>
      <c r="L573" s="404"/>
      <c r="M573" s="404"/>
      <c r="N573" s="405"/>
      <c r="O573" s="191"/>
      <c r="P573" s="259" t="s">
        <v>652</v>
      </c>
      <c r="Q573" s="260"/>
      <c r="R573" s="260"/>
      <c r="S573" s="260"/>
      <c r="T573" s="260"/>
      <c r="U573" s="260"/>
      <c r="V573" s="260"/>
      <c r="W573" s="260"/>
      <c r="X573" s="260"/>
      <c r="Y573" s="261"/>
      <c r="Z573" s="17"/>
    </row>
    <row r="574" spans="1:26" ht="20.100000000000001" customHeight="1" x14ac:dyDescent="0.15">
      <c r="A574" s="10"/>
      <c r="B574" s="1"/>
      <c r="C574" s="35"/>
      <c r="D574" s="230"/>
      <c r="E574" s="231"/>
      <c r="F574" s="295"/>
      <c r="G574" s="251" t="s">
        <v>236</v>
      </c>
      <c r="H574" s="253" t="s">
        <v>94</v>
      </c>
      <c r="I574" s="254"/>
      <c r="J574" s="254"/>
      <c r="K574" s="254"/>
      <c r="L574" s="254"/>
      <c r="M574" s="254"/>
      <c r="N574" s="255"/>
      <c r="O574" s="262"/>
      <c r="P574" s="259" t="s">
        <v>653</v>
      </c>
      <c r="Q574" s="260"/>
      <c r="R574" s="260"/>
      <c r="S574" s="260"/>
      <c r="T574" s="260"/>
      <c r="U574" s="260"/>
      <c r="V574" s="260"/>
      <c r="W574" s="260"/>
      <c r="X574" s="260"/>
      <c r="Y574" s="261"/>
      <c r="Z574" s="17"/>
    </row>
    <row r="575" spans="1:26" ht="20.100000000000001" customHeight="1" x14ac:dyDescent="0.15">
      <c r="A575" s="10"/>
      <c r="B575" s="1"/>
      <c r="C575" s="35"/>
      <c r="D575" s="230"/>
      <c r="E575" s="231"/>
      <c r="F575" s="296"/>
      <c r="G575" s="252"/>
      <c r="H575" s="256"/>
      <c r="I575" s="257"/>
      <c r="J575" s="257"/>
      <c r="K575" s="257"/>
      <c r="L575" s="257"/>
      <c r="M575" s="257"/>
      <c r="N575" s="258"/>
      <c r="O575" s="263"/>
      <c r="P575" s="242"/>
      <c r="Q575" s="243"/>
      <c r="R575" s="243"/>
      <c r="S575" s="243"/>
      <c r="T575" s="243"/>
      <c r="U575" s="243"/>
      <c r="V575" s="243"/>
      <c r="W575" s="243"/>
      <c r="X575" s="243"/>
      <c r="Y575" s="244"/>
      <c r="Z575" s="17"/>
    </row>
    <row r="576" spans="1:26" ht="20.100000000000001" customHeight="1" x14ac:dyDescent="0.15">
      <c r="A576" s="10"/>
      <c r="B576" s="1"/>
      <c r="C576" s="35"/>
      <c r="D576" s="238" t="s">
        <v>666</v>
      </c>
      <c r="E576" s="239"/>
      <c r="F576" s="224"/>
      <c r="G576" s="173" t="s">
        <v>227</v>
      </c>
      <c r="H576" s="403" t="s">
        <v>638</v>
      </c>
      <c r="I576" s="404"/>
      <c r="J576" s="404"/>
      <c r="K576" s="404"/>
      <c r="L576" s="404"/>
      <c r="M576" s="404"/>
      <c r="N576" s="405"/>
      <c r="O576" s="171"/>
      <c r="P576" s="259" t="s">
        <v>654</v>
      </c>
      <c r="Q576" s="260"/>
      <c r="R576" s="260"/>
      <c r="S576" s="260"/>
      <c r="T576" s="260"/>
      <c r="U576" s="260"/>
      <c r="V576" s="260"/>
      <c r="W576" s="260"/>
      <c r="X576" s="260"/>
      <c r="Y576" s="261"/>
      <c r="Z576" s="17"/>
    </row>
    <row r="577" spans="1:26" ht="30" customHeight="1" x14ac:dyDescent="0.15">
      <c r="A577" s="10">
        <f>IF(AND(F577="○",TRIM(P577)=""),1001,0)</f>
        <v>0</v>
      </c>
      <c r="B577" s="1"/>
      <c r="C577" s="35"/>
      <c r="D577" s="234" t="s">
        <v>667</v>
      </c>
      <c r="E577" s="235"/>
      <c r="F577" s="192"/>
      <c r="G577" s="181" t="s">
        <v>236</v>
      </c>
      <c r="H577" s="422" t="s">
        <v>94</v>
      </c>
      <c r="I577" s="423"/>
      <c r="J577" s="423"/>
      <c r="K577" s="423"/>
      <c r="L577" s="423"/>
      <c r="M577" s="423"/>
      <c r="N577" s="424"/>
      <c r="O577" s="185"/>
      <c r="P577" s="304"/>
      <c r="Q577" s="305"/>
      <c r="R577" s="305"/>
      <c r="S577" s="305"/>
      <c r="T577" s="305"/>
      <c r="U577" s="305"/>
      <c r="V577" s="305"/>
      <c r="W577" s="305"/>
      <c r="X577" s="305"/>
      <c r="Y577" s="306"/>
      <c r="Z577" s="17"/>
    </row>
    <row r="578" spans="1:26" ht="19.5" customHeight="1" x14ac:dyDescent="0.15">
      <c r="A578" s="10"/>
      <c r="B578" s="1"/>
      <c r="C578" s="12"/>
      <c r="D578" s="19"/>
      <c r="E578" s="41"/>
      <c r="F578" s="24"/>
      <c r="G578" s="24"/>
      <c r="H578" s="24"/>
      <c r="I578" s="24"/>
      <c r="J578" s="24"/>
      <c r="K578" s="24"/>
      <c r="L578" s="24"/>
      <c r="M578" s="24"/>
      <c r="N578" s="24"/>
      <c r="O578" s="45"/>
      <c r="P578" s="58"/>
      <c r="Q578" s="56"/>
      <c r="R578" s="56"/>
      <c r="S578" s="56"/>
      <c r="T578" s="56"/>
      <c r="U578" s="56"/>
      <c r="V578" s="56"/>
      <c r="W578" s="56"/>
      <c r="X578" s="56"/>
      <c r="Y578" s="56"/>
      <c r="Z578" s="17"/>
    </row>
    <row r="579" spans="1:26" ht="20.100000000000001" customHeight="1" x14ac:dyDescent="0.15">
      <c r="A579" s="10"/>
      <c r="B579" s="1"/>
      <c r="C579" s="12"/>
      <c r="D579" s="43" t="s">
        <v>668</v>
      </c>
      <c r="E579" s="23"/>
      <c r="F579" s="24"/>
      <c r="G579" s="24"/>
      <c r="H579" s="24"/>
      <c r="I579" s="24"/>
      <c r="J579" s="24"/>
      <c r="K579" s="24"/>
      <c r="L579" s="24"/>
      <c r="M579" s="24"/>
      <c r="N579" s="24"/>
      <c r="O579" s="25"/>
      <c r="P579" s="58"/>
      <c r="Q579" s="56"/>
      <c r="R579" s="56"/>
      <c r="S579" s="56"/>
      <c r="T579" s="56"/>
      <c r="U579" s="56"/>
      <c r="V579" s="56"/>
      <c r="W579" s="56"/>
      <c r="X579" s="56"/>
      <c r="Y579" s="56"/>
      <c r="Z579" s="17"/>
    </row>
    <row r="580" spans="1:26" ht="20.100000000000001" customHeight="1" x14ac:dyDescent="0.15">
      <c r="A580" s="10"/>
      <c r="B580" s="1"/>
      <c r="C580" s="12"/>
      <c r="D580" s="292" t="s">
        <v>76</v>
      </c>
      <c r="E580" s="293"/>
      <c r="F580" s="169" t="s">
        <v>12</v>
      </c>
      <c r="G580" s="363" t="s">
        <v>13</v>
      </c>
      <c r="H580" s="364"/>
      <c r="I580" s="364"/>
      <c r="J580" s="364"/>
      <c r="K580" s="364"/>
      <c r="L580" s="364"/>
      <c r="M580" s="364"/>
      <c r="N580" s="293"/>
      <c r="O580" s="169" t="s">
        <v>226</v>
      </c>
      <c r="P580" s="301" t="s">
        <v>250</v>
      </c>
      <c r="Q580" s="302"/>
      <c r="R580" s="302"/>
      <c r="S580" s="302"/>
      <c r="T580" s="302"/>
      <c r="U580" s="302"/>
      <c r="V580" s="302"/>
      <c r="W580" s="302"/>
      <c r="X580" s="302"/>
      <c r="Y580" s="303"/>
      <c r="Z580" s="170"/>
    </row>
    <row r="581" spans="1:26" ht="20.100000000000001" customHeight="1" x14ac:dyDescent="0.15">
      <c r="A581" s="10">
        <f>IF(AND(F581="○",COUNTIF(O581:O583,"○")=0,TRIM(P585)=""),1001,0)</f>
        <v>0</v>
      </c>
      <c r="B581" s="1"/>
      <c r="C581" s="35"/>
      <c r="D581" s="228" t="s">
        <v>669</v>
      </c>
      <c r="E581" s="229"/>
      <c r="F581" s="323"/>
      <c r="G581" s="173" t="s">
        <v>227</v>
      </c>
      <c r="H581" s="419" t="s">
        <v>732</v>
      </c>
      <c r="I581" s="420"/>
      <c r="J581" s="420"/>
      <c r="K581" s="420"/>
      <c r="L581" s="420"/>
      <c r="M581" s="420"/>
      <c r="N581" s="421"/>
      <c r="O581" s="191"/>
      <c r="P581" s="414" t="s">
        <v>733</v>
      </c>
      <c r="Q581" s="415"/>
      <c r="R581" s="415"/>
      <c r="S581" s="415"/>
      <c r="T581" s="415"/>
      <c r="U581" s="415"/>
      <c r="V581" s="415"/>
      <c r="W581" s="415"/>
      <c r="X581" s="415"/>
      <c r="Y581" s="416"/>
      <c r="Z581" s="17"/>
    </row>
    <row r="582" spans="1:26" ht="20.100000000000001" customHeight="1" x14ac:dyDescent="0.15">
      <c r="A582" s="10"/>
      <c r="B582" s="1"/>
      <c r="C582" s="35"/>
      <c r="D582" s="230"/>
      <c r="E582" s="231"/>
      <c r="F582" s="295"/>
      <c r="G582" s="173" t="s">
        <v>228</v>
      </c>
      <c r="H582" s="403" t="s">
        <v>734</v>
      </c>
      <c r="I582" s="404"/>
      <c r="J582" s="404"/>
      <c r="K582" s="404"/>
      <c r="L582" s="404"/>
      <c r="M582" s="404"/>
      <c r="N582" s="405"/>
      <c r="O582" s="191"/>
      <c r="P582" s="259" t="s">
        <v>735</v>
      </c>
      <c r="Q582" s="260"/>
      <c r="R582" s="260"/>
      <c r="S582" s="260"/>
      <c r="T582" s="260"/>
      <c r="U582" s="260"/>
      <c r="V582" s="260"/>
      <c r="W582" s="260"/>
      <c r="X582" s="260"/>
      <c r="Y582" s="261"/>
      <c r="Z582" s="17"/>
    </row>
    <row r="583" spans="1:26" ht="20.100000000000001" customHeight="1" x14ac:dyDescent="0.15">
      <c r="A583" s="10"/>
      <c r="B583" s="1"/>
      <c r="C583" s="35"/>
      <c r="D583" s="230"/>
      <c r="E583" s="231"/>
      <c r="F583" s="295"/>
      <c r="G583" s="173" t="s">
        <v>229</v>
      </c>
      <c r="H583" s="403" t="s">
        <v>736</v>
      </c>
      <c r="I583" s="404"/>
      <c r="J583" s="404"/>
      <c r="K583" s="404"/>
      <c r="L583" s="404"/>
      <c r="M583" s="404"/>
      <c r="N583" s="405"/>
      <c r="O583" s="191"/>
      <c r="P583" s="259" t="s">
        <v>737</v>
      </c>
      <c r="Q583" s="260"/>
      <c r="R583" s="260"/>
      <c r="S583" s="260"/>
      <c r="T583" s="260"/>
      <c r="U583" s="260"/>
      <c r="V583" s="260"/>
      <c r="W583" s="260"/>
      <c r="X583" s="260"/>
      <c r="Y583" s="261"/>
      <c r="Z583" s="17"/>
    </row>
    <row r="584" spans="1:26" ht="20.100000000000001" customHeight="1" x14ac:dyDescent="0.15">
      <c r="A584" s="10"/>
      <c r="B584" s="1"/>
      <c r="C584" s="35"/>
      <c r="D584" s="230"/>
      <c r="E584" s="231"/>
      <c r="F584" s="295"/>
      <c r="G584" s="251" t="s">
        <v>236</v>
      </c>
      <c r="H584" s="253" t="s">
        <v>94</v>
      </c>
      <c r="I584" s="254"/>
      <c r="J584" s="254"/>
      <c r="K584" s="254"/>
      <c r="L584" s="254"/>
      <c r="M584" s="254"/>
      <c r="N584" s="255"/>
      <c r="O584" s="262"/>
      <c r="P584" s="259" t="s">
        <v>738</v>
      </c>
      <c r="Q584" s="260"/>
      <c r="R584" s="260"/>
      <c r="S584" s="260"/>
      <c r="T584" s="260"/>
      <c r="U584" s="260"/>
      <c r="V584" s="260"/>
      <c r="W584" s="260"/>
      <c r="X584" s="260"/>
      <c r="Y584" s="261"/>
      <c r="Z584" s="17"/>
    </row>
    <row r="585" spans="1:26" ht="20.100000000000001" customHeight="1" x14ac:dyDescent="0.15">
      <c r="A585" s="10"/>
      <c r="B585" s="1"/>
      <c r="C585" s="35"/>
      <c r="D585" s="232"/>
      <c r="E585" s="233"/>
      <c r="F585" s="296"/>
      <c r="G585" s="252"/>
      <c r="H585" s="256"/>
      <c r="I585" s="257"/>
      <c r="J585" s="257"/>
      <c r="K585" s="257"/>
      <c r="L585" s="257"/>
      <c r="M585" s="257"/>
      <c r="N585" s="258"/>
      <c r="O585" s="263"/>
      <c r="P585" s="242"/>
      <c r="Q585" s="243"/>
      <c r="R585" s="243"/>
      <c r="S585" s="243"/>
      <c r="T585" s="243"/>
      <c r="U585" s="243"/>
      <c r="V585" s="243"/>
      <c r="W585" s="243"/>
      <c r="X585" s="243"/>
      <c r="Y585" s="244"/>
      <c r="Z585" s="17"/>
    </row>
    <row r="586" spans="1:26" ht="20.100000000000001" customHeight="1" x14ac:dyDescent="0.15">
      <c r="A586" s="10"/>
      <c r="B586" s="1"/>
      <c r="C586" s="35"/>
      <c r="D586" s="230" t="s">
        <v>672</v>
      </c>
      <c r="E586" s="231"/>
      <c r="F586" s="191"/>
      <c r="G586" s="184" t="s">
        <v>227</v>
      </c>
      <c r="H586" s="403" t="s">
        <v>739</v>
      </c>
      <c r="I586" s="404"/>
      <c r="J586" s="404"/>
      <c r="K586" s="404"/>
      <c r="L586" s="404"/>
      <c r="M586" s="404"/>
      <c r="N586" s="405"/>
      <c r="O586" s="171"/>
      <c r="P586" s="259" t="s">
        <v>740</v>
      </c>
      <c r="Q586" s="260"/>
      <c r="R586" s="260"/>
      <c r="S586" s="260"/>
      <c r="T586" s="260"/>
      <c r="U586" s="260"/>
      <c r="V586" s="260"/>
      <c r="W586" s="260"/>
      <c r="X586" s="260"/>
      <c r="Y586" s="261"/>
      <c r="Z586" s="17"/>
    </row>
    <row r="587" spans="1:26" ht="30" customHeight="1" x14ac:dyDescent="0.15">
      <c r="A587" s="10"/>
      <c r="B587" s="1"/>
      <c r="C587" s="35"/>
      <c r="D587" s="299" t="s">
        <v>673</v>
      </c>
      <c r="E587" s="300"/>
      <c r="F587" s="191"/>
      <c r="G587" s="173" t="s">
        <v>227</v>
      </c>
      <c r="H587" s="403" t="s">
        <v>741</v>
      </c>
      <c r="I587" s="404"/>
      <c r="J587" s="404"/>
      <c r="K587" s="404"/>
      <c r="L587" s="404"/>
      <c r="M587" s="404"/>
      <c r="N587" s="405"/>
      <c r="O587" s="171"/>
      <c r="P587" s="259"/>
      <c r="Q587" s="260"/>
      <c r="R587" s="260"/>
      <c r="S587" s="260"/>
      <c r="T587" s="260"/>
      <c r="U587" s="260"/>
      <c r="V587" s="260"/>
      <c r="W587" s="260"/>
      <c r="X587" s="260"/>
      <c r="Y587" s="261"/>
      <c r="Z587" s="17"/>
    </row>
    <row r="588" spans="1:26" ht="30" customHeight="1" x14ac:dyDescent="0.15">
      <c r="A588" s="10"/>
      <c r="B588" s="1"/>
      <c r="C588" s="35"/>
      <c r="D588" s="238" t="s">
        <v>674</v>
      </c>
      <c r="E588" s="239"/>
      <c r="F588" s="194"/>
      <c r="G588" s="173" t="s">
        <v>227</v>
      </c>
      <c r="H588" s="403" t="s">
        <v>742</v>
      </c>
      <c r="I588" s="404"/>
      <c r="J588" s="404"/>
      <c r="K588" s="404"/>
      <c r="L588" s="404"/>
      <c r="M588" s="404"/>
      <c r="N588" s="405"/>
      <c r="O588" s="171"/>
      <c r="P588" s="259" t="s">
        <v>743</v>
      </c>
      <c r="Q588" s="260"/>
      <c r="R588" s="260"/>
      <c r="S588" s="260"/>
      <c r="T588" s="260"/>
      <c r="U588" s="260"/>
      <c r="V588" s="260"/>
      <c r="W588" s="260"/>
      <c r="X588" s="260"/>
      <c r="Y588" s="261"/>
      <c r="Z588" s="17"/>
    </row>
    <row r="589" spans="1:26" ht="20.100000000000001" customHeight="1" x14ac:dyDescent="0.15">
      <c r="A589" s="10"/>
      <c r="B589" s="1"/>
      <c r="C589" s="35"/>
      <c r="D589" s="238" t="s">
        <v>675</v>
      </c>
      <c r="E589" s="239"/>
      <c r="F589" s="193"/>
      <c r="G589" s="173" t="s">
        <v>227</v>
      </c>
      <c r="H589" s="403" t="s">
        <v>744</v>
      </c>
      <c r="I589" s="404"/>
      <c r="J589" s="404"/>
      <c r="K589" s="404"/>
      <c r="L589" s="404"/>
      <c r="M589" s="404"/>
      <c r="N589" s="405"/>
      <c r="O589" s="171"/>
      <c r="P589" s="259" t="s">
        <v>745</v>
      </c>
      <c r="Q589" s="260"/>
      <c r="R589" s="260"/>
      <c r="S589" s="260"/>
      <c r="T589" s="260"/>
      <c r="U589" s="260"/>
      <c r="V589" s="260"/>
      <c r="W589" s="260"/>
      <c r="X589" s="260"/>
      <c r="Y589" s="261"/>
      <c r="Z589" s="17"/>
    </row>
    <row r="590" spans="1:26" ht="20.100000000000001" customHeight="1" x14ac:dyDescent="0.15">
      <c r="A590" s="10">
        <f>IF(AND(F590="○",TRIM(P591)=""),1001,0)</f>
        <v>0</v>
      </c>
      <c r="B590" s="1"/>
      <c r="C590" s="35"/>
      <c r="D590" s="299" t="s">
        <v>676</v>
      </c>
      <c r="E590" s="300"/>
      <c r="F590" s="294"/>
      <c r="G590" s="437" t="s">
        <v>236</v>
      </c>
      <c r="H590" s="253" t="s">
        <v>94</v>
      </c>
      <c r="I590" s="254"/>
      <c r="J590" s="254"/>
      <c r="K590" s="254"/>
      <c r="L590" s="254"/>
      <c r="M590" s="254"/>
      <c r="N590" s="255"/>
      <c r="O590" s="439"/>
      <c r="P590" s="259" t="s">
        <v>746</v>
      </c>
      <c r="Q590" s="260"/>
      <c r="R590" s="260"/>
      <c r="S590" s="260"/>
      <c r="T590" s="260"/>
      <c r="U590" s="260"/>
      <c r="V590" s="260"/>
      <c r="W590" s="260"/>
      <c r="X590" s="260"/>
      <c r="Y590" s="261"/>
      <c r="Z590" s="17"/>
    </row>
    <row r="591" spans="1:26" ht="20.100000000000001" customHeight="1" x14ac:dyDescent="0.15">
      <c r="A591" s="10"/>
      <c r="B591" s="1"/>
      <c r="C591" s="35"/>
      <c r="D591" s="399"/>
      <c r="E591" s="400"/>
      <c r="F591" s="392"/>
      <c r="G591" s="438"/>
      <c r="H591" s="434"/>
      <c r="I591" s="435"/>
      <c r="J591" s="435"/>
      <c r="K591" s="435"/>
      <c r="L591" s="435"/>
      <c r="M591" s="435"/>
      <c r="N591" s="436"/>
      <c r="O591" s="440"/>
      <c r="P591" s="304"/>
      <c r="Q591" s="305"/>
      <c r="R591" s="305"/>
      <c r="S591" s="305"/>
      <c r="T591" s="305"/>
      <c r="U591" s="305"/>
      <c r="V591" s="305"/>
      <c r="W591" s="305"/>
      <c r="X591" s="305"/>
      <c r="Y591" s="306"/>
      <c r="Z591" s="17"/>
    </row>
    <row r="592" spans="1:26" ht="19.5" customHeight="1" x14ac:dyDescent="0.15">
      <c r="A592" s="10"/>
      <c r="B592" s="1"/>
      <c r="C592" s="12"/>
      <c r="D592" s="19"/>
      <c r="E592" s="41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58"/>
      <c r="Q592" s="56"/>
      <c r="R592" s="56"/>
      <c r="S592" s="56"/>
      <c r="T592" s="56"/>
      <c r="U592" s="56"/>
      <c r="V592" s="56"/>
      <c r="W592" s="56"/>
      <c r="X592" s="56"/>
      <c r="Y592" s="56"/>
      <c r="Z592" s="17"/>
    </row>
    <row r="593" spans="1:26" ht="20.100000000000001" customHeight="1" x14ac:dyDescent="0.15">
      <c r="A593" s="10"/>
      <c r="B593" s="1"/>
      <c r="C593" s="12"/>
      <c r="D593" s="43" t="s">
        <v>670</v>
      </c>
      <c r="E593" s="23"/>
      <c r="F593" s="24"/>
      <c r="G593" s="24"/>
      <c r="H593" s="24"/>
      <c r="I593" s="24"/>
      <c r="J593" s="24"/>
      <c r="K593" s="24"/>
      <c r="L593" s="24"/>
      <c r="M593" s="24"/>
      <c r="N593" s="24"/>
      <c r="O593" s="25"/>
      <c r="P593" s="58"/>
      <c r="Q593" s="56"/>
      <c r="R593" s="56"/>
      <c r="S593" s="56"/>
      <c r="T593" s="56"/>
      <c r="U593" s="56"/>
      <c r="V593" s="56"/>
      <c r="W593" s="56"/>
      <c r="X593" s="56"/>
      <c r="Y593" s="56"/>
      <c r="Z593" s="17"/>
    </row>
    <row r="594" spans="1:26" ht="20.100000000000001" customHeight="1" x14ac:dyDescent="0.15">
      <c r="A594" s="10"/>
      <c r="B594" s="1"/>
      <c r="C594" s="12"/>
      <c r="D594" s="292" t="s">
        <v>76</v>
      </c>
      <c r="E594" s="293"/>
      <c r="F594" s="169" t="s">
        <v>12</v>
      </c>
      <c r="G594" s="363" t="s">
        <v>13</v>
      </c>
      <c r="H594" s="364"/>
      <c r="I594" s="364"/>
      <c r="J594" s="364"/>
      <c r="K594" s="364"/>
      <c r="L594" s="364"/>
      <c r="M594" s="364"/>
      <c r="N594" s="293"/>
      <c r="O594" s="169" t="s">
        <v>226</v>
      </c>
      <c r="P594" s="301" t="s">
        <v>250</v>
      </c>
      <c r="Q594" s="302"/>
      <c r="R594" s="302"/>
      <c r="S594" s="302"/>
      <c r="T594" s="302"/>
      <c r="U594" s="302"/>
      <c r="V594" s="302"/>
      <c r="W594" s="302"/>
      <c r="X594" s="302"/>
      <c r="Y594" s="303"/>
      <c r="Z594" s="170"/>
    </row>
    <row r="595" spans="1:26" ht="20.100000000000001" customHeight="1" x14ac:dyDescent="0.15">
      <c r="A595" s="10"/>
      <c r="B595" s="1"/>
      <c r="C595" s="35"/>
      <c r="D595" s="236" t="s">
        <v>677</v>
      </c>
      <c r="E595" s="237"/>
      <c r="F595" s="195"/>
      <c r="G595" s="173" t="s">
        <v>227</v>
      </c>
      <c r="H595" s="419" t="s">
        <v>747</v>
      </c>
      <c r="I595" s="420"/>
      <c r="J595" s="420"/>
      <c r="K595" s="420"/>
      <c r="L595" s="420"/>
      <c r="M595" s="420"/>
      <c r="N595" s="421"/>
      <c r="O595" s="171"/>
      <c r="P595" s="414" t="s">
        <v>748</v>
      </c>
      <c r="Q595" s="415"/>
      <c r="R595" s="415"/>
      <c r="S595" s="415"/>
      <c r="T595" s="415"/>
      <c r="U595" s="415"/>
      <c r="V595" s="415"/>
      <c r="W595" s="415"/>
      <c r="X595" s="415"/>
      <c r="Y595" s="416"/>
      <c r="Z595" s="17"/>
    </row>
    <row r="596" spans="1:26" ht="30" customHeight="1" x14ac:dyDescent="0.15">
      <c r="A596" s="10"/>
      <c r="B596" s="1"/>
      <c r="C596" s="35"/>
      <c r="D596" s="238" t="s">
        <v>678</v>
      </c>
      <c r="E596" s="239"/>
      <c r="F596" s="191"/>
      <c r="G596" s="173" t="s">
        <v>227</v>
      </c>
      <c r="H596" s="403" t="s">
        <v>749</v>
      </c>
      <c r="I596" s="404"/>
      <c r="J596" s="404"/>
      <c r="K596" s="404"/>
      <c r="L596" s="404"/>
      <c r="M596" s="404"/>
      <c r="N596" s="405"/>
      <c r="O596" s="171"/>
      <c r="P596" s="259" t="s">
        <v>750</v>
      </c>
      <c r="Q596" s="260"/>
      <c r="R596" s="260"/>
      <c r="S596" s="260"/>
      <c r="T596" s="260"/>
      <c r="U596" s="260"/>
      <c r="V596" s="260"/>
      <c r="W596" s="260"/>
      <c r="X596" s="260"/>
      <c r="Y596" s="261"/>
      <c r="Z596" s="17"/>
    </row>
    <row r="597" spans="1:26" ht="20.100000000000001" customHeight="1" x14ac:dyDescent="0.15">
      <c r="A597" s="10"/>
      <c r="B597" s="1"/>
      <c r="C597" s="35"/>
      <c r="D597" s="238" t="s">
        <v>679</v>
      </c>
      <c r="E597" s="239"/>
      <c r="F597" s="191"/>
      <c r="G597" s="173" t="s">
        <v>227</v>
      </c>
      <c r="H597" s="403" t="s">
        <v>751</v>
      </c>
      <c r="I597" s="404"/>
      <c r="J597" s="404"/>
      <c r="K597" s="404"/>
      <c r="L597" s="404"/>
      <c r="M597" s="404"/>
      <c r="N597" s="405"/>
      <c r="O597" s="171"/>
      <c r="P597" s="259" t="s">
        <v>752</v>
      </c>
      <c r="Q597" s="260"/>
      <c r="R597" s="260"/>
      <c r="S597" s="260"/>
      <c r="T597" s="260"/>
      <c r="U597" s="260"/>
      <c r="V597" s="260"/>
      <c r="W597" s="260"/>
      <c r="X597" s="260"/>
      <c r="Y597" s="261"/>
      <c r="Z597" s="17"/>
    </row>
    <row r="598" spans="1:26" ht="30" customHeight="1" x14ac:dyDescent="0.15">
      <c r="A598" s="10"/>
      <c r="B598" s="1"/>
      <c r="C598" s="35"/>
      <c r="D598" s="238" t="s">
        <v>680</v>
      </c>
      <c r="E598" s="239"/>
      <c r="F598" s="191"/>
      <c r="G598" s="211" t="s">
        <v>227</v>
      </c>
      <c r="H598" s="403" t="s">
        <v>753</v>
      </c>
      <c r="I598" s="404"/>
      <c r="J598" s="404"/>
      <c r="K598" s="404"/>
      <c r="L598" s="404"/>
      <c r="M598" s="404"/>
      <c r="N598" s="405"/>
      <c r="O598" s="171"/>
      <c r="P598" s="259" t="s">
        <v>754</v>
      </c>
      <c r="Q598" s="260"/>
      <c r="R598" s="260"/>
      <c r="S598" s="260"/>
      <c r="T598" s="260"/>
      <c r="U598" s="260"/>
      <c r="V598" s="260"/>
      <c r="W598" s="260"/>
      <c r="X598" s="260"/>
      <c r="Y598" s="261"/>
      <c r="Z598" s="17"/>
    </row>
    <row r="599" spans="1:26" ht="30" customHeight="1" x14ac:dyDescent="0.15">
      <c r="A599" s="10">
        <f>IF(AND(F599="○",TRIM(P599)=""),1001,0)</f>
        <v>0</v>
      </c>
      <c r="B599" s="1"/>
      <c r="C599" s="35"/>
      <c r="D599" s="234" t="s">
        <v>681</v>
      </c>
      <c r="E599" s="235"/>
      <c r="F599" s="192"/>
      <c r="G599" s="174" t="s">
        <v>236</v>
      </c>
      <c r="H599" s="422" t="s">
        <v>94</v>
      </c>
      <c r="I599" s="423"/>
      <c r="J599" s="423"/>
      <c r="K599" s="423"/>
      <c r="L599" s="423"/>
      <c r="M599" s="423"/>
      <c r="N599" s="424"/>
      <c r="O599" s="175"/>
      <c r="P599" s="304"/>
      <c r="Q599" s="305"/>
      <c r="R599" s="305"/>
      <c r="S599" s="305"/>
      <c r="T599" s="305"/>
      <c r="U599" s="305"/>
      <c r="V599" s="305"/>
      <c r="W599" s="305"/>
      <c r="X599" s="305"/>
      <c r="Y599" s="306"/>
      <c r="Z599" s="17"/>
    </row>
    <row r="600" spans="1:26" ht="19.5" customHeight="1" x14ac:dyDescent="0.15">
      <c r="A600" s="10"/>
      <c r="B600" s="1"/>
      <c r="C600" s="12"/>
      <c r="D600" s="19"/>
      <c r="E600" s="41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58"/>
      <c r="Q600" s="56"/>
      <c r="R600" s="56"/>
      <c r="S600" s="56"/>
      <c r="T600" s="56"/>
      <c r="U600" s="56"/>
      <c r="V600" s="56"/>
      <c r="W600" s="56"/>
      <c r="X600" s="56"/>
      <c r="Y600" s="56"/>
      <c r="Z600" s="17"/>
    </row>
    <row r="601" spans="1:26" ht="20.100000000000001" customHeight="1" x14ac:dyDescent="0.15">
      <c r="A601" s="10"/>
      <c r="B601" s="1"/>
      <c r="C601" s="12"/>
      <c r="D601" s="43" t="s">
        <v>671</v>
      </c>
      <c r="E601" s="23"/>
      <c r="F601" s="24"/>
      <c r="G601" s="24"/>
      <c r="H601" s="24"/>
      <c r="I601" s="24"/>
      <c r="J601" s="24"/>
      <c r="K601" s="24"/>
      <c r="L601" s="24"/>
      <c r="M601" s="24"/>
      <c r="N601" s="24"/>
      <c r="O601" s="25"/>
      <c r="P601" s="58"/>
      <c r="Q601" s="56"/>
      <c r="R601" s="56"/>
      <c r="S601" s="56"/>
      <c r="T601" s="56"/>
      <c r="U601" s="56"/>
      <c r="V601" s="56"/>
      <c r="W601" s="56"/>
      <c r="X601" s="56"/>
      <c r="Y601" s="56"/>
      <c r="Z601" s="17"/>
    </row>
    <row r="602" spans="1:26" ht="20.100000000000001" customHeight="1" x14ac:dyDescent="0.15">
      <c r="A602" s="10"/>
      <c r="B602" s="1"/>
      <c r="C602" s="12"/>
      <c r="D602" s="292" t="s">
        <v>76</v>
      </c>
      <c r="E602" s="293"/>
      <c r="F602" s="169" t="s">
        <v>12</v>
      </c>
      <c r="G602" s="363" t="s">
        <v>13</v>
      </c>
      <c r="H602" s="364"/>
      <c r="I602" s="364"/>
      <c r="J602" s="364"/>
      <c r="K602" s="364"/>
      <c r="L602" s="364"/>
      <c r="M602" s="364"/>
      <c r="N602" s="293"/>
      <c r="O602" s="169" t="s">
        <v>226</v>
      </c>
      <c r="P602" s="301" t="s">
        <v>250</v>
      </c>
      <c r="Q602" s="302"/>
      <c r="R602" s="302"/>
      <c r="S602" s="302"/>
      <c r="T602" s="302"/>
      <c r="U602" s="302"/>
      <c r="V602" s="302"/>
      <c r="W602" s="302"/>
      <c r="X602" s="302"/>
      <c r="Y602" s="303"/>
      <c r="Z602" s="170"/>
    </row>
    <row r="603" spans="1:26" ht="20.100000000000001" customHeight="1" x14ac:dyDescent="0.15">
      <c r="A603" s="10">
        <f>IF(AND(F603="○",COUNTIF(O603:O605,"○")=0,TRIM(P606)=""),1001,0)</f>
        <v>0</v>
      </c>
      <c r="B603" s="1"/>
      <c r="C603" s="35"/>
      <c r="D603" s="228" t="s">
        <v>682</v>
      </c>
      <c r="E603" s="229"/>
      <c r="F603" s="323"/>
      <c r="G603" s="173" t="s">
        <v>227</v>
      </c>
      <c r="H603" s="419" t="s">
        <v>834</v>
      </c>
      <c r="I603" s="420"/>
      <c r="J603" s="420"/>
      <c r="K603" s="420"/>
      <c r="L603" s="420"/>
      <c r="M603" s="420"/>
      <c r="N603" s="421"/>
      <c r="O603" s="191"/>
      <c r="P603" s="414" t="s">
        <v>755</v>
      </c>
      <c r="Q603" s="415"/>
      <c r="R603" s="415"/>
      <c r="S603" s="415"/>
      <c r="T603" s="415"/>
      <c r="U603" s="415"/>
      <c r="V603" s="415"/>
      <c r="W603" s="415"/>
      <c r="X603" s="415"/>
      <c r="Y603" s="416"/>
      <c r="Z603" s="17"/>
    </row>
    <row r="604" spans="1:26" ht="20.100000000000001" customHeight="1" x14ac:dyDescent="0.15">
      <c r="A604" s="10"/>
      <c r="B604" s="1"/>
      <c r="C604" s="35"/>
      <c r="D604" s="230"/>
      <c r="E604" s="231"/>
      <c r="F604" s="295"/>
      <c r="G604" s="173" t="s">
        <v>228</v>
      </c>
      <c r="H604" s="403" t="s">
        <v>833</v>
      </c>
      <c r="I604" s="404"/>
      <c r="J604" s="404"/>
      <c r="K604" s="404"/>
      <c r="L604" s="404"/>
      <c r="M604" s="404"/>
      <c r="N604" s="405"/>
      <c r="O604" s="191"/>
      <c r="P604" s="259"/>
      <c r="Q604" s="260"/>
      <c r="R604" s="260"/>
      <c r="S604" s="260"/>
      <c r="T604" s="260"/>
      <c r="U604" s="260"/>
      <c r="V604" s="260"/>
      <c r="W604" s="260"/>
      <c r="X604" s="260"/>
      <c r="Y604" s="261"/>
      <c r="Z604" s="17"/>
    </row>
    <row r="605" spans="1:26" ht="20.100000000000001" customHeight="1" x14ac:dyDescent="0.15">
      <c r="A605" s="10"/>
      <c r="B605" s="1"/>
      <c r="C605" s="35"/>
      <c r="D605" s="230"/>
      <c r="E605" s="231"/>
      <c r="F605" s="295"/>
      <c r="G605" s="173" t="s">
        <v>229</v>
      </c>
      <c r="H605" s="403" t="s">
        <v>756</v>
      </c>
      <c r="I605" s="404"/>
      <c r="J605" s="404"/>
      <c r="K605" s="404"/>
      <c r="L605" s="404"/>
      <c r="M605" s="404"/>
      <c r="N605" s="405"/>
      <c r="O605" s="191"/>
      <c r="P605" s="259" t="s">
        <v>757</v>
      </c>
      <c r="Q605" s="260"/>
      <c r="R605" s="260"/>
      <c r="S605" s="260"/>
      <c r="T605" s="260"/>
      <c r="U605" s="260"/>
      <c r="V605" s="260"/>
      <c r="W605" s="260"/>
      <c r="X605" s="260"/>
      <c r="Y605" s="261"/>
      <c r="Z605" s="17"/>
    </row>
    <row r="606" spans="1:26" ht="20.100000000000001" customHeight="1" x14ac:dyDescent="0.15">
      <c r="A606" s="10"/>
      <c r="B606" s="1"/>
      <c r="C606" s="35"/>
      <c r="D606" s="232"/>
      <c r="E606" s="233"/>
      <c r="F606" s="296"/>
      <c r="G606" s="173" t="s">
        <v>236</v>
      </c>
      <c r="H606" s="403" t="s">
        <v>94</v>
      </c>
      <c r="I606" s="404"/>
      <c r="J606" s="404"/>
      <c r="K606" s="404"/>
      <c r="L606" s="404"/>
      <c r="M606" s="404"/>
      <c r="N606" s="405"/>
      <c r="O606" s="199"/>
      <c r="P606" s="242"/>
      <c r="Q606" s="243"/>
      <c r="R606" s="243"/>
      <c r="S606" s="243"/>
      <c r="T606" s="243"/>
      <c r="U606" s="243"/>
      <c r="V606" s="243"/>
      <c r="W606" s="243"/>
      <c r="X606" s="243"/>
      <c r="Y606" s="244"/>
      <c r="Z606" s="17"/>
    </row>
    <row r="607" spans="1:26" ht="20.100000000000001" customHeight="1" x14ac:dyDescent="0.15">
      <c r="A607" s="10">
        <f>IF(AND(F607="○",TRIM(P608)=""),1001,0)</f>
        <v>0</v>
      </c>
      <c r="B607" s="1"/>
      <c r="C607" s="35"/>
      <c r="D607" s="299" t="s">
        <v>683</v>
      </c>
      <c r="E607" s="300"/>
      <c r="F607" s="294"/>
      <c r="G607" s="251" t="s">
        <v>236</v>
      </c>
      <c r="H607" s="253" t="s">
        <v>94</v>
      </c>
      <c r="I607" s="254"/>
      <c r="J607" s="254"/>
      <c r="K607" s="254"/>
      <c r="L607" s="254"/>
      <c r="M607" s="254"/>
      <c r="N607" s="255"/>
      <c r="O607" s="262"/>
      <c r="P607" s="259" t="s">
        <v>758</v>
      </c>
      <c r="Q607" s="260"/>
      <c r="R607" s="260"/>
      <c r="S607" s="260"/>
      <c r="T607" s="260"/>
      <c r="U607" s="260"/>
      <c r="V607" s="260"/>
      <c r="W607" s="260"/>
      <c r="X607" s="260"/>
      <c r="Y607" s="261"/>
      <c r="Z607" s="17"/>
    </row>
    <row r="608" spans="1:26" ht="30" customHeight="1" x14ac:dyDescent="0.15">
      <c r="A608" s="10"/>
      <c r="B608" s="1"/>
      <c r="C608" s="35"/>
      <c r="D608" s="399"/>
      <c r="E608" s="400"/>
      <c r="F608" s="392"/>
      <c r="G608" s="431"/>
      <c r="H608" s="434"/>
      <c r="I608" s="435"/>
      <c r="J608" s="435"/>
      <c r="K608" s="435"/>
      <c r="L608" s="435"/>
      <c r="M608" s="435"/>
      <c r="N608" s="436"/>
      <c r="O608" s="433"/>
      <c r="P608" s="304"/>
      <c r="Q608" s="305"/>
      <c r="R608" s="305"/>
      <c r="S608" s="305"/>
      <c r="T608" s="305"/>
      <c r="U608" s="305"/>
      <c r="V608" s="305"/>
      <c r="W608" s="305"/>
      <c r="X608" s="305"/>
      <c r="Y608" s="306"/>
      <c r="Z608" s="17"/>
    </row>
    <row r="609" spans="1:26" ht="19.5" customHeight="1" x14ac:dyDescent="0.15">
      <c r="A609" s="10"/>
      <c r="B609" s="1"/>
      <c r="C609" s="12"/>
      <c r="D609" s="19"/>
      <c r="E609" s="41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58"/>
      <c r="Q609" s="56"/>
      <c r="R609" s="56"/>
      <c r="S609" s="56"/>
      <c r="T609" s="56"/>
      <c r="U609" s="56"/>
      <c r="V609" s="56"/>
      <c r="W609" s="56"/>
      <c r="X609" s="56"/>
      <c r="Y609" s="56"/>
      <c r="Z609" s="17"/>
    </row>
    <row r="610" spans="1:26" ht="20.100000000000001" customHeight="1" x14ac:dyDescent="0.15">
      <c r="A610" s="10"/>
      <c r="B610" s="1"/>
      <c r="C610" s="12"/>
      <c r="D610" s="43" t="s">
        <v>827</v>
      </c>
      <c r="E610" s="23"/>
      <c r="F610" s="24"/>
      <c r="G610" s="24"/>
      <c r="H610" s="24"/>
      <c r="I610" s="24"/>
      <c r="J610" s="24"/>
      <c r="K610" s="24"/>
      <c r="L610" s="24"/>
      <c r="M610" s="24"/>
      <c r="N610" s="24"/>
      <c r="O610" s="25"/>
      <c r="P610" s="58"/>
      <c r="Q610" s="56"/>
      <c r="R610" s="56"/>
      <c r="S610" s="56"/>
      <c r="T610" s="56"/>
      <c r="U610" s="56"/>
      <c r="V610" s="56"/>
      <c r="W610" s="56"/>
      <c r="X610" s="56"/>
      <c r="Y610" s="56"/>
      <c r="Z610" s="17"/>
    </row>
    <row r="611" spans="1:26" ht="20.100000000000001" customHeight="1" x14ac:dyDescent="0.15">
      <c r="A611" s="10"/>
      <c r="B611" s="1"/>
      <c r="C611" s="12"/>
      <c r="D611" s="292" t="s">
        <v>76</v>
      </c>
      <c r="E611" s="293"/>
      <c r="F611" s="169" t="s">
        <v>12</v>
      </c>
      <c r="G611" s="363" t="s">
        <v>13</v>
      </c>
      <c r="H611" s="364"/>
      <c r="I611" s="364"/>
      <c r="J611" s="364"/>
      <c r="K611" s="364"/>
      <c r="L611" s="364"/>
      <c r="M611" s="364"/>
      <c r="N611" s="293"/>
      <c r="O611" s="169" t="s">
        <v>226</v>
      </c>
      <c r="P611" s="301" t="s">
        <v>250</v>
      </c>
      <c r="Q611" s="302"/>
      <c r="R611" s="302"/>
      <c r="S611" s="302"/>
      <c r="T611" s="302"/>
      <c r="U611" s="302"/>
      <c r="V611" s="302"/>
      <c r="W611" s="302"/>
      <c r="X611" s="302"/>
      <c r="Y611" s="303"/>
      <c r="Z611" s="170"/>
    </row>
    <row r="612" spans="1:26" ht="20.100000000000001" customHeight="1" x14ac:dyDescent="0.15">
      <c r="A612" s="10">
        <f>IF(AND(F612="○",COUNTIF(O612:O613,"○")=0,TRIM(P614)=""),1001,0)</f>
        <v>0</v>
      </c>
      <c r="B612" s="1"/>
      <c r="C612" s="35"/>
      <c r="D612" s="228" t="s">
        <v>684</v>
      </c>
      <c r="E612" s="229"/>
      <c r="F612" s="323"/>
      <c r="G612" s="173" t="s">
        <v>227</v>
      </c>
      <c r="H612" s="419" t="s">
        <v>89</v>
      </c>
      <c r="I612" s="420"/>
      <c r="J612" s="420"/>
      <c r="K612" s="420"/>
      <c r="L612" s="420"/>
      <c r="M612" s="420"/>
      <c r="N612" s="421"/>
      <c r="O612" s="191"/>
      <c r="P612" s="414" t="s">
        <v>813</v>
      </c>
      <c r="Q612" s="415"/>
      <c r="R612" s="415"/>
      <c r="S612" s="415"/>
      <c r="T612" s="415"/>
      <c r="U612" s="415"/>
      <c r="V612" s="415"/>
      <c r="W612" s="415"/>
      <c r="X612" s="415"/>
      <c r="Y612" s="416"/>
      <c r="Z612" s="17"/>
    </row>
    <row r="613" spans="1:26" ht="20.100000000000001" customHeight="1" x14ac:dyDescent="0.15">
      <c r="A613" s="10"/>
      <c r="B613" s="1"/>
      <c r="C613" s="35"/>
      <c r="D613" s="230"/>
      <c r="E613" s="231"/>
      <c r="F613" s="295"/>
      <c r="G613" s="173" t="s">
        <v>228</v>
      </c>
      <c r="H613" s="403" t="s">
        <v>759</v>
      </c>
      <c r="I613" s="404"/>
      <c r="J613" s="404"/>
      <c r="K613" s="404"/>
      <c r="L613" s="404"/>
      <c r="M613" s="404"/>
      <c r="N613" s="405"/>
      <c r="O613" s="191"/>
      <c r="P613" s="259" t="s">
        <v>762</v>
      </c>
      <c r="Q613" s="260"/>
      <c r="R613" s="260"/>
      <c r="S613" s="260"/>
      <c r="T613" s="260"/>
      <c r="U613" s="260"/>
      <c r="V613" s="260"/>
      <c r="W613" s="260"/>
      <c r="X613" s="260"/>
      <c r="Y613" s="261"/>
      <c r="Z613" s="17"/>
    </row>
    <row r="614" spans="1:26" ht="20.100000000000001" customHeight="1" x14ac:dyDescent="0.15">
      <c r="A614" s="10"/>
      <c r="B614" s="1"/>
      <c r="C614" s="35"/>
      <c r="D614" s="232"/>
      <c r="E614" s="233"/>
      <c r="F614" s="296"/>
      <c r="G614" s="173" t="s">
        <v>236</v>
      </c>
      <c r="H614" s="403" t="s">
        <v>94</v>
      </c>
      <c r="I614" s="404"/>
      <c r="J614" s="404"/>
      <c r="K614" s="404"/>
      <c r="L614" s="404"/>
      <c r="M614" s="404"/>
      <c r="N614" s="405"/>
      <c r="O614" s="171"/>
      <c r="P614" s="242"/>
      <c r="Q614" s="243"/>
      <c r="R614" s="243"/>
      <c r="S614" s="243"/>
      <c r="T614" s="243"/>
      <c r="U614" s="243"/>
      <c r="V614" s="243"/>
      <c r="W614" s="243"/>
      <c r="X614" s="243"/>
      <c r="Y614" s="244"/>
      <c r="Z614" s="17"/>
    </row>
    <row r="615" spans="1:26" ht="30" customHeight="1" x14ac:dyDescent="0.15">
      <c r="A615" s="10"/>
      <c r="B615" s="1"/>
      <c r="C615" s="35"/>
      <c r="D615" s="238" t="s">
        <v>685</v>
      </c>
      <c r="E615" s="239"/>
      <c r="F615" s="191"/>
      <c r="G615" s="173" t="s">
        <v>227</v>
      </c>
      <c r="H615" s="403" t="s">
        <v>760</v>
      </c>
      <c r="I615" s="404"/>
      <c r="J615" s="404"/>
      <c r="K615" s="404"/>
      <c r="L615" s="404"/>
      <c r="M615" s="404"/>
      <c r="N615" s="405"/>
      <c r="O615" s="171"/>
      <c r="P615" s="259" t="s">
        <v>763</v>
      </c>
      <c r="Q615" s="260"/>
      <c r="R615" s="260"/>
      <c r="S615" s="260"/>
      <c r="T615" s="260"/>
      <c r="U615" s="260"/>
      <c r="V615" s="260"/>
      <c r="W615" s="260"/>
      <c r="X615" s="260"/>
      <c r="Y615" s="261"/>
      <c r="Z615" s="17"/>
    </row>
    <row r="616" spans="1:26" ht="20.100000000000001" customHeight="1" x14ac:dyDescent="0.15">
      <c r="A616" s="10"/>
      <c r="B616" s="1"/>
      <c r="C616" s="35"/>
      <c r="D616" s="230" t="s">
        <v>686</v>
      </c>
      <c r="E616" s="231"/>
      <c r="F616" s="194"/>
      <c r="G616" s="184" t="s">
        <v>227</v>
      </c>
      <c r="H616" s="403" t="s">
        <v>761</v>
      </c>
      <c r="I616" s="404"/>
      <c r="J616" s="404"/>
      <c r="K616" s="404"/>
      <c r="L616" s="404"/>
      <c r="M616" s="404"/>
      <c r="N616" s="405"/>
      <c r="O616" s="171"/>
      <c r="P616" s="259" t="s">
        <v>764</v>
      </c>
      <c r="Q616" s="260"/>
      <c r="R616" s="260"/>
      <c r="S616" s="260"/>
      <c r="T616" s="260"/>
      <c r="U616" s="260"/>
      <c r="V616" s="260"/>
      <c r="W616" s="260"/>
      <c r="X616" s="260"/>
      <c r="Y616" s="261"/>
      <c r="Z616" s="17"/>
    </row>
    <row r="617" spans="1:26" ht="30" customHeight="1" x14ac:dyDescent="0.15">
      <c r="A617" s="10">
        <f>IF(AND(F617="○",TRIM(P617)=""),1001,0)</f>
        <v>0</v>
      </c>
      <c r="B617" s="1"/>
      <c r="C617" s="35"/>
      <c r="D617" s="234" t="s">
        <v>687</v>
      </c>
      <c r="E617" s="235"/>
      <c r="F617" s="192"/>
      <c r="G617" s="181" t="s">
        <v>236</v>
      </c>
      <c r="H617" s="422" t="s">
        <v>94</v>
      </c>
      <c r="I617" s="423"/>
      <c r="J617" s="423"/>
      <c r="K617" s="423"/>
      <c r="L617" s="423"/>
      <c r="M617" s="423"/>
      <c r="N617" s="424"/>
      <c r="O617" s="175"/>
      <c r="P617" s="304"/>
      <c r="Q617" s="305"/>
      <c r="R617" s="305"/>
      <c r="S617" s="305"/>
      <c r="T617" s="305"/>
      <c r="U617" s="305"/>
      <c r="V617" s="305"/>
      <c r="W617" s="305"/>
      <c r="X617" s="305"/>
      <c r="Y617" s="306"/>
      <c r="Z617" s="17"/>
    </row>
    <row r="618" spans="1:26" ht="19.5" customHeight="1" x14ac:dyDescent="0.15">
      <c r="A618" s="10"/>
      <c r="B618" s="1"/>
      <c r="C618" s="12"/>
      <c r="D618" s="19"/>
      <c r="E618" s="41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58"/>
      <c r="Q618" s="56"/>
      <c r="R618" s="56"/>
      <c r="S618" s="56"/>
      <c r="T618" s="56"/>
      <c r="U618" s="56"/>
      <c r="V618" s="56"/>
      <c r="W618" s="56"/>
      <c r="X618" s="56"/>
      <c r="Y618" s="56"/>
      <c r="Z618" s="17"/>
    </row>
    <row r="619" spans="1:26" ht="20.100000000000001" customHeight="1" x14ac:dyDescent="0.15">
      <c r="A619" s="10"/>
      <c r="B619" s="1"/>
      <c r="C619" s="12"/>
      <c r="D619" s="43" t="s">
        <v>826</v>
      </c>
      <c r="E619" s="23"/>
      <c r="F619" s="24"/>
      <c r="G619" s="24"/>
      <c r="H619" s="24"/>
      <c r="I619" s="24"/>
      <c r="J619" s="24"/>
      <c r="K619" s="24"/>
      <c r="L619" s="24"/>
      <c r="M619" s="24"/>
      <c r="N619" s="24"/>
      <c r="O619" s="25"/>
      <c r="P619" s="58"/>
      <c r="Q619" s="56"/>
      <c r="R619" s="56"/>
      <c r="S619" s="56"/>
      <c r="T619" s="56"/>
      <c r="U619" s="56"/>
      <c r="V619" s="56"/>
      <c r="W619" s="56"/>
      <c r="X619" s="56"/>
      <c r="Y619" s="56"/>
      <c r="Z619" s="17"/>
    </row>
    <row r="620" spans="1:26" ht="20.100000000000001" customHeight="1" x14ac:dyDescent="0.15">
      <c r="A620" s="10"/>
      <c r="B620" s="1"/>
      <c r="C620" s="12"/>
      <c r="D620" s="292" t="s">
        <v>76</v>
      </c>
      <c r="E620" s="293"/>
      <c r="F620" s="169" t="s">
        <v>12</v>
      </c>
      <c r="G620" s="363" t="s">
        <v>13</v>
      </c>
      <c r="H620" s="364"/>
      <c r="I620" s="364"/>
      <c r="J620" s="364"/>
      <c r="K620" s="364"/>
      <c r="L620" s="364"/>
      <c r="M620" s="364"/>
      <c r="N620" s="293"/>
      <c r="O620" s="169" t="s">
        <v>226</v>
      </c>
      <c r="P620" s="301" t="s">
        <v>250</v>
      </c>
      <c r="Q620" s="302"/>
      <c r="R620" s="302"/>
      <c r="S620" s="302"/>
      <c r="T620" s="302"/>
      <c r="U620" s="302"/>
      <c r="V620" s="302"/>
      <c r="W620" s="302"/>
      <c r="X620" s="302"/>
      <c r="Y620" s="303"/>
      <c r="Z620" s="170"/>
    </row>
    <row r="621" spans="1:26" ht="30" customHeight="1" x14ac:dyDescent="0.15">
      <c r="A621" s="10"/>
      <c r="B621" s="1"/>
      <c r="C621" s="35"/>
      <c r="D621" s="228" t="s">
        <v>765</v>
      </c>
      <c r="E621" s="229"/>
      <c r="F621" s="195"/>
      <c r="G621" s="212" t="s">
        <v>460</v>
      </c>
      <c r="H621" s="451" t="s">
        <v>688</v>
      </c>
      <c r="I621" s="452"/>
      <c r="J621" s="452"/>
      <c r="K621" s="452"/>
      <c r="L621" s="452"/>
      <c r="M621" s="452"/>
      <c r="N621" s="453"/>
      <c r="O621" s="188"/>
      <c r="P621" s="443" t="s">
        <v>689</v>
      </c>
      <c r="Q621" s="444"/>
      <c r="R621" s="444"/>
      <c r="S621" s="444"/>
      <c r="T621" s="444"/>
      <c r="U621" s="444"/>
      <c r="V621" s="444"/>
      <c r="W621" s="444"/>
      <c r="X621" s="444"/>
      <c r="Y621" s="445"/>
      <c r="Z621" s="17"/>
    </row>
    <row r="622" spans="1:26" ht="20.100000000000001" customHeight="1" x14ac:dyDescent="0.15">
      <c r="A622" s="10"/>
      <c r="B622" s="1"/>
      <c r="C622" s="35"/>
      <c r="D622" s="238" t="s">
        <v>766</v>
      </c>
      <c r="E622" s="239"/>
      <c r="F622" s="191"/>
      <c r="G622" s="213" t="s">
        <v>460</v>
      </c>
      <c r="H622" s="454" t="s">
        <v>690</v>
      </c>
      <c r="I622" s="455"/>
      <c r="J622" s="455"/>
      <c r="K622" s="455"/>
      <c r="L622" s="455"/>
      <c r="M622" s="455"/>
      <c r="N622" s="456"/>
      <c r="O622" s="187"/>
      <c r="P622" s="446"/>
      <c r="Q622" s="447"/>
      <c r="R622" s="447"/>
      <c r="S622" s="447"/>
      <c r="T622" s="447"/>
      <c r="U622" s="447"/>
      <c r="V622" s="447"/>
      <c r="W622" s="447"/>
      <c r="X622" s="447"/>
      <c r="Y622" s="448"/>
      <c r="Z622" s="17"/>
    </row>
    <row r="623" spans="1:26" ht="30" customHeight="1" x14ac:dyDescent="0.15">
      <c r="A623" s="10"/>
      <c r="B623" s="1"/>
      <c r="C623" s="35"/>
      <c r="D623" s="238" t="s">
        <v>767</v>
      </c>
      <c r="E623" s="239"/>
      <c r="F623" s="191"/>
      <c r="G623" s="213" t="s">
        <v>460</v>
      </c>
      <c r="H623" s="454" t="s">
        <v>691</v>
      </c>
      <c r="I623" s="455"/>
      <c r="J623" s="455"/>
      <c r="K623" s="455"/>
      <c r="L623" s="455"/>
      <c r="M623" s="455"/>
      <c r="N623" s="456"/>
      <c r="O623" s="171"/>
      <c r="P623" s="446" t="s">
        <v>692</v>
      </c>
      <c r="Q623" s="447"/>
      <c r="R623" s="447"/>
      <c r="S623" s="447"/>
      <c r="T623" s="447"/>
      <c r="U623" s="447"/>
      <c r="V623" s="447"/>
      <c r="W623" s="447"/>
      <c r="X623" s="447"/>
      <c r="Y623" s="448"/>
      <c r="Z623" s="17"/>
    </row>
    <row r="624" spans="1:26" ht="20.100000000000001" customHeight="1" x14ac:dyDescent="0.15">
      <c r="A624" s="10"/>
      <c r="B624" s="1"/>
      <c r="C624" s="35"/>
      <c r="D624" s="238" t="s">
        <v>768</v>
      </c>
      <c r="E624" s="239"/>
      <c r="F624" s="191"/>
      <c r="G624" s="213" t="s">
        <v>460</v>
      </c>
      <c r="H624" s="454" t="s">
        <v>693</v>
      </c>
      <c r="I624" s="455"/>
      <c r="J624" s="455"/>
      <c r="K624" s="455"/>
      <c r="L624" s="455"/>
      <c r="M624" s="455"/>
      <c r="N624" s="456"/>
      <c r="O624" s="171"/>
      <c r="P624" s="446" t="s">
        <v>694</v>
      </c>
      <c r="Q624" s="447"/>
      <c r="R624" s="447"/>
      <c r="S624" s="447"/>
      <c r="T624" s="447"/>
      <c r="U624" s="447"/>
      <c r="V624" s="447"/>
      <c r="W624" s="447"/>
      <c r="X624" s="447"/>
      <c r="Y624" s="448"/>
      <c r="Z624" s="17"/>
    </row>
    <row r="625" spans="1:26" ht="20.100000000000001" customHeight="1" x14ac:dyDescent="0.15">
      <c r="A625" s="10"/>
      <c r="B625" s="1"/>
      <c r="C625" s="35"/>
      <c r="D625" s="238" t="s">
        <v>769</v>
      </c>
      <c r="E625" s="239"/>
      <c r="F625" s="191"/>
      <c r="G625" s="213" t="s">
        <v>460</v>
      </c>
      <c r="H625" s="454" t="s">
        <v>695</v>
      </c>
      <c r="I625" s="455"/>
      <c r="J625" s="455"/>
      <c r="K625" s="455"/>
      <c r="L625" s="455"/>
      <c r="M625" s="455"/>
      <c r="N625" s="456"/>
      <c r="O625" s="171"/>
      <c r="P625" s="446" t="s">
        <v>696</v>
      </c>
      <c r="Q625" s="447"/>
      <c r="R625" s="447"/>
      <c r="S625" s="447"/>
      <c r="T625" s="447"/>
      <c r="U625" s="447"/>
      <c r="V625" s="447"/>
      <c r="W625" s="447"/>
      <c r="X625" s="447"/>
      <c r="Y625" s="448"/>
      <c r="Z625" s="17"/>
    </row>
    <row r="626" spans="1:26" ht="20.100000000000001" customHeight="1" x14ac:dyDescent="0.15">
      <c r="A626" s="10"/>
      <c r="B626" s="1"/>
      <c r="C626" s="35"/>
      <c r="D626" s="238" t="s">
        <v>770</v>
      </c>
      <c r="E626" s="239"/>
      <c r="F626" s="191"/>
      <c r="G626" s="213" t="s">
        <v>460</v>
      </c>
      <c r="H626" s="454" t="s">
        <v>697</v>
      </c>
      <c r="I626" s="455"/>
      <c r="J626" s="455"/>
      <c r="K626" s="455"/>
      <c r="L626" s="455"/>
      <c r="M626" s="455"/>
      <c r="N626" s="456"/>
      <c r="O626" s="171"/>
      <c r="P626" s="446" t="s">
        <v>698</v>
      </c>
      <c r="Q626" s="447"/>
      <c r="R626" s="447"/>
      <c r="S626" s="447"/>
      <c r="T626" s="447"/>
      <c r="U626" s="447"/>
      <c r="V626" s="447"/>
      <c r="W626" s="447"/>
      <c r="X626" s="447"/>
      <c r="Y626" s="448"/>
      <c r="Z626" s="17"/>
    </row>
    <row r="627" spans="1:26" ht="20.100000000000001" customHeight="1" x14ac:dyDescent="0.15">
      <c r="A627" s="10"/>
      <c r="B627" s="1"/>
      <c r="C627" s="35"/>
      <c r="D627" s="238" t="s">
        <v>771</v>
      </c>
      <c r="E627" s="239"/>
      <c r="F627" s="191"/>
      <c r="G627" s="213" t="s">
        <v>460</v>
      </c>
      <c r="H627" s="454" t="s">
        <v>699</v>
      </c>
      <c r="I627" s="455"/>
      <c r="J627" s="455"/>
      <c r="K627" s="455"/>
      <c r="L627" s="455"/>
      <c r="M627" s="455"/>
      <c r="N627" s="456"/>
      <c r="O627" s="171"/>
      <c r="P627" s="446" t="s">
        <v>700</v>
      </c>
      <c r="Q627" s="447"/>
      <c r="R627" s="447"/>
      <c r="S627" s="447"/>
      <c r="T627" s="447"/>
      <c r="U627" s="447"/>
      <c r="V627" s="447"/>
      <c r="W627" s="447"/>
      <c r="X627" s="447"/>
      <c r="Y627" s="448"/>
      <c r="Z627" s="17"/>
    </row>
    <row r="628" spans="1:26" ht="20.100000000000001" customHeight="1" x14ac:dyDescent="0.15">
      <c r="A628" s="10"/>
      <c r="B628" s="1"/>
      <c r="C628" s="35"/>
      <c r="D628" s="238" t="s">
        <v>772</v>
      </c>
      <c r="E628" s="239"/>
      <c r="F628" s="191"/>
      <c r="G628" s="213" t="s">
        <v>460</v>
      </c>
      <c r="H628" s="454" t="s">
        <v>701</v>
      </c>
      <c r="I628" s="455"/>
      <c r="J628" s="455"/>
      <c r="K628" s="455"/>
      <c r="L628" s="455"/>
      <c r="M628" s="455"/>
      <c r="N628" s="456"/>
      <c r="O628" s="171"/>
      <c r="P628" s="446" t="s">
        <v>702</v>
      </c>
      <c r="Q628" s="447"/>
      <c r="R628" s="447"/>
      <c r="S628" s="447"/>
      <c r="T628" s="447"/>
      <c r="U628" s="447"/>
      <c r="V628" s="447"/>
      <c r="W628" s="447"/>
      <c r="X628" s="447"/>
      <c r="Y628" s="448"/>
      <c r="Z628" s="17"/>
    </row>
    <row r="629" spans="1:26" ht="20.100000000000001" customHeight="1" x14ac:dyDescent="0.15">
      <c r="A629" s="10"/>
      <c r="B629" s="1"/>
      <c r="C629" s="35"/>
      <c r="D629" s="230" t="s">
        <v>773</v>
      </c>
      <c r="E629" s="231"/>
      <c r="F629" s="193"/>
      <c r="G629" s="214" t="s">
        <v>460</v>
      </c>
      <c r="H629" s="454" t="s">
        <v>703</v>
      </c>
      <c r="I629" s="455"/>
      <c r="J629" s="455"/>
      <c r="K629" s="455"/>
      <c r="L629" s="455"/>
      <c r="M629" s="455"/>
      <c r="N629" s="456"/>
      <c r="O629" s="171"/>
      <c r="P629" s="446" t="s">
        <v>704</v>
      </c>
      <c r="Q629" s="447"/>
      <c r="R629" s="447"/>
      <c r="S629" s="447"/>
      <c r="T629" s="447"/>
      <c r="U629" s="447"/>
      <c r="V629" s="447"/>
      <c r="W629" s="447"/>
      <c r="X629" s="447"/>
      <c r="Y629" s="448"/>
      <c r="Z629" s="17"/>
    </row>
    <row r="630" spans="1:26" ht="45" customHeight="1" x14ac:dyDescent="0.15">
      <c r="A630" s="10"/>
      <c r="B630" s="1"/>
      <c r="C630" s="35"/>
      <c r="D630" s="299" t="s">
        <v>774</v>
      </c>
      <c r="E630" s="300"/>
      <c r="F630" s="224"/>
      <c r="G630" s="47" t="s">
        <v>460</v>
      </c>
      <c r="H630" s="454" t="s">
        <v>705</v>
      </c>
      <c r="I630" s="455"/>
      <c r="J630" s="455"/>
      <c r="K630" s="455"/>
      <c r="L630" s="455"/>
      <c r="M630" s="455"/>
      <c r="N630" s="456"/>
      <c r="O630" s="185"/>
      <c r="P630" s="460" t="s">
        <v>706</v>
      </c>
      <c r="Q630" s="461"/>
      <c r="R630" s="461"/>
      <c r="S630" s="461"/>
      <c r="T630" s="461"/>
      <c r="U630" s="461"/>
      <c r="V630" s="461"/>
      <c r="W630" s="461"/>
      <c r="X630" s="461"/>
      <c r="Y630" s="462"/>
      <c r="Z630" s="17"/>
    </row>
    <row r="631" spans="1:26" ht="20.100000000000001" customHeight="1" x14ac:dyDescent="0.15">
      <c r="A631" s="10">
        <f>IF(AND(F631="○",COUNTIF(O631:O631,"○")=0,TRIM(P632)=""),1001,0)</f>
        <v>0</v>
      </c>
      <c r="B631" s="1"/>
      <c r="C631" s="35"/>
      <c r="D631" s="299" t="s">
        <v>775</v>
      </c>
      <c r="E631" s="300"/>
      <c r="F631" s="294"/>
      <c r="G631" s="172" t="s">
        <v>227</v>
      </c>
      <c r="H631" s="454" t="s">
        <v>779</v>
      </c>
      <c r="I631" s="455"/>
      <c r="J631" s="455"/>
      <c r="K631" s="455"/>
      <c r="L631" s="455"/>
      <c r="M631" s="455"/>
      <c r="N631" s="456"/>
      <c r="O631" s="191"/>
      <c r="P631" s="449" t="s">
        <v>779</v>
      </c>
      <c r="Q631" s="449"/>
      <c r="R631" s="449"/>
      <c r="S631" s="449"/>
      <c r="T631" s="449"/>
      <c r="U631" s="449"/>
      <c r="V631" s="449"/>
      <c r="W631" s="449"/>
      <c r="X631" s="449"/>
      <c r="Y631" s="450"/>
      <c r="Z631" s="17"/>
    </row>
    <row r="632" spans="1:26" ht="20.100000000000001" customHeight="1" x14ac:dyDescent="0.15">
      <c r="A632" s="10"/>
      <c r="B632" s="1"/>
      <c r="C632" s="35"/>
      <c r="D632" s="230"/>
      <c r="E632" s="231"/>
      <c r="F632" s="296"/>
      <c r="G632" s="172" t="s">
        <v>236</v>
      </c>
      <c r="H632" s="454" t="s">
        <v>814</v>
      </c>
      <c r="I632" s="455"/>
      <c r="J632" s="455"/>
      <c r="K632" s="455"/>
      <c r="L632" s="455"/>
      <c r="M632" s="455"/>
      <c r="N632" s="456"/>
      <c r="O632" s="171"/>
      <c r="P632" s="242"/>
      <c r="Q632" s="243"/>
      <c r="R632" s="243"/>
      <c r="S632" s="243"/>
      <c r="T632" s="243"/>
      <c r="U632" s="243"/>
      <c r="V632" s="243"/>
      <c r="W632" s="243"/>
      <c r="X632" s="243"/>
      <c r="Y632" s="244"/>
      <c r="Z632" s="17"/>
    </row>
    <row r="633" spans="1:26" ht="20.100000000000001" customHeight="1" x14ac:dyDescent="0.15">
      <c r="A633" s="10">
        <f>IF(AND(F633="○",COUNTIF(O633:O636,"○")=0,TRIM(P637)=""),1001,0)</f>
        <v>0</v>
      </c>
      <c r="B633" s="1"/>
      <c r="C633" s="35"/>
      <c r="D633" s="299" t="s">
        <v>776</v>
      </c>
      <c r="E633" s="300"/>
      <c r="F633" s="294"/>
      <c r="G633" s="218" t="s">
        <v>227</v>
      </c>
      <c r="H633" s="454" t="s">
        <v>780</v>
      </c>
      <c r="I633" s="455"/>
      <c r="J633" s="455"/>
      <c r="K633" s="455"/>
      <c r="L633" s="455"/>
      <c r="M633" s="455"/>
      <c r="N633" s="456"/>
      <c r="O633" s="191"/>
      <c r="P633" s="449" t="s">
        <v>780</v>
      </c>
      <c r="Q633" s="449"/>
      <c r="R633" s="449"/>
      <c r="S633" s="449"/>
      <c r="T633" s="449"/>
      <c r="U633" s="449"/>
      <c r="V633" s="449"/>
      <c r="W633" s="449"/>
      <c r="X633" s="449"/>
      <c r="Y633" s="450"/>
      <c r="Z633" s="17"/>
    </row>
    <row r="634" spans="1:26" ht="20.100000000000001" customHeight="1" x14ac:dyDescent="0.15">
      <c r="A634" s="10"/>
      <c r="B634" s="1"/>
      <c r="C634" s="35"/>
      <c r="D634" s="230"/>
      <c r="E634" s="231"/>
      <c r="F634" s="295"/>
      <c r="G634" s="172" t="s">
        <v>228</v>
      </c>
      <c r="H634" s="454" t="s">
        <v>781</v>
      </c>
      <c r="I634" s="455"/>
      <c r="J634" s="455"/>
      <c r="K634" s="455"/>
      <c r="L634" s="455"/>
      <c r="M634" s="455"/>
      <c r="N634" s="456"/>
      <c r="O634" s="191"/>
      <c r="P634" s="449" t="s">
        <v>781</v>
      </c>
      <c r="Q634" s="449"/>
      <c r="R634" s="449"/>
      <c r="S634" s="449"/>
      <c r="T634" s="449"/>
      <c r="U634" s="449"/>
      <c r="V634" s="449"/>
      <c r="W634" s="449"/>
      <c r="X634" s="449"/>
      <c r="Y634" s="450"/>
      <c r="Z634" s="17"/>
    </row>
    <row r="635" spans="1:26" ht="20.100000000000001" customHeight="1" x14ac:dyDescent="0.15">
      <c r="A635" s="10"/>
      <c r="B635" s="1"/>
      <c r="C635" s="35"/>
      <c r="D635" s="230"/>
      <c r="E635" s="231"/>
      <c r="F635" s="295"/>
      <c r="G635" s="172" t="s">
        <v>229</v>
      </c>
      <c r="H635" s="454" t="s">
        <v>782</v>
      </c>
      <c r="I635" s="455"/>
      <c r="J635" s="455"/>
      <c r="K635" s="455"/>
      <c r="L635" s="455"/>
      <c r="M635" s="455"/>
      <c r="N635" s="456"/>
      <c r="O635" s="191"/>
      <c r="P635" s="449" t="s">
        <v>782</v>
      </c>
      <c r="Q635" s="449"/>
      <c r="R635" s="449"/>
      <c r="S635" s="449"/>
      <c r="T635" s="449"/>
      <c r="U635" s="449"/>
      <c r="V635" s="449"/>
      <c r="W635" s="449"/>
      <c r="X635" s="449"/>
      <c r="Y635" s="450"/>
      <c r="Z635" s="17"/>
    </row>
    <row r="636" spans="1:26" ht="20.100000000000001" customHeight="1" x14ac:dyDescent="0.15">
      <c r="A636" s="10"/>
      <c r="B636" s="1"/>
      <c r="C636" s="35"/>
      <c r="D636" s="230"/>
      <c r="E636" s="231"/>
      <c r="F636" s="295"/>
      <c r="G636" s="172" t="s">
        <v>230</v>
      </c>
      <c r="H636" s="454" t="s">
        <v>783</v>
      </c>
      <c r="I636" s="455"/>
      <c r="J636" s="455"/>
      <c r="K636" s="455"/>
      <c r="L636" s="455"/>
      <c r="M636" s="455"/>
      <c r="N636" s="456"/>
      <c r="O636" s="191"/>
      <c r="P636" s="449" t="s">
        <v>783</v>
      </c>
      <c r="Q636" s="449"/>
      <c r="R636" s="449"/>
      <c r="S636" s="449"/>
      <c r="T636" s="449"/>
      <c r="U636" s="449"/>
      <c r="V636" s="449"/>
      <c r="W636" s="449"/>
      <c r="X636" s="449"/>
      <c r="Y636" s="450"/>
      <c r="Z636" s="17"/>
    </row>
    <row r="637" spans="1:26" ht="20.100000000000001" customHeight="1" x14ac:dyDescent="0.15">
      <c r="A637" s="10"/>
      <c r="B637" s="1"/>
      <c r="C637" s="35"/>
      <c r="D637" s="232"/>
      <c r="E637" s="233"/>
      <c r="F637" s="296"/>
      <c r="G637" s="172" t="s">
        <v>236</v>
      </c>
      <c r="H637" s="454" t="s">
        <v>814</v>
      </c>
      <c r="I637" s="455"/>
      <c r="J637" s="455"/>
      <c r="K637" s="455"/>
      <c r="L637" s="455"/>
      <c r="M637" s="455"/>
      <c r="N637" s="456"/>
      <c r="O637" s="171"/>
      <c r="P637" s="242"/>
      <c r="Q637" s="243"/>
      <c r="R637" s="243"/>
      <c r="S637" s="243"/>
      <c r="T637" s="243"/>
      <c r="U637" s="243"/>
      <c r="V637" s="243"/>
      <c r="W637" s="243"/>
      <c r="X637" s="243"/>
      <c r="Y637" s="244"/>
      <c r="Z637" s="17"/>
    </row>
    <row r="638" spans="1:26" ht="20.100000000000001" customHeight="1" x14ac:dyDescent="0.15">
      <c r="A638" s="10"/>
      <c r="B638" s="1"/>
      <c r="C638" s="35"/>
      <c r="D638" s="441" t="s">
        <v>777</v>
      </c>
      <c r="E638" s="442"/>
      <c r="F638" s="191"/>
      <c r="G638" s="172" t="s">
        <v>460</v>
      </c>
      <c r="H638" s="454" t="s">
        <v>784</v>
      </c>
      <c r="I638" s="455"/>
      <c r="J638" s="455"/>
      <c r="K638" s="455"/>
      <c r="L638" s="455"/>
      <c r="M638" s="455"/>
      <c r="N638" s="456"/>
      <c r="O638" s="171"/>
      <c r="P638" s="449"/>
      <c r="Q638" s="449"/>
      <c r="R638" s="449"/>
      <c r="S638" s="449"/>
      <c r="T638" s="449"/>
      <c r="U638" s="449"/>
      <c r="V638" s="449"/>
      <c r="W638" s="449"/>
      <c r="X638" s="449"/>
      <c r="Y638" s="450"/>
      <c r="Z638" s="17"/>
    </row>
    <row r="639" spans="1:26" ht="30" customHeight="1" x14ac:dyDescent="0.15">
      <c r="A639" s="10">
        <f>IF(AND(F639="○",TRIM(P639)=""),1001,0)</f>
        <v>0</v>
      </c>
      <c r="B639" s="1"/>
      <c r="C639" s="35"/>
      <c r="D639" s="234" t="s">
        <v>778</v>
      </c>
      <c r="E639" s="235"/>
      <c r="F639" s="192"/>
      <c r="G639" s="182" t="s">
        <v>534</v>
      </c>
      <c r="H639" s="477" t="s">
        <v>535</v>
      </c>
      <c r="I639" s="478"/>
      <c r="J639" s="478"/>
      <c r="K639" s="478"/>
      <c r="L639" s="478"/>
      <c r="M639" s="478"/>
      <c r="N639" s="479"/>
      <c r="O639" s="175"/>
      <c r="P639" s="304"/>
      <c r="Q639" s="305"/>
      <c r="R639" s="305"/>
      <c r="S639" s="305"/>
      <c r="T639" s="305"/>
      <c r="U639" s="305"/>
      <c r="V639" s="305"/>
      <c r="W639" s="305"/>
      <c r="X639" s="305"/>
      <c r="Y639" s="306"/>
      <c r="Z639" s="17"/>
    </row>
    <row r="640" spans="1:26" ht="19.5" customHeight="1" x14ac:dyDescent="0.15">
      <c r="A640" s="10"/>
      <c r="B640" s="1"/>
      <c r="C640" s="12"/>
      <c r="D640" s="19"/>
      <c r="E640" s="41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58"/>
      <c r="Q640" s="56"/>
      <c r="R640" s="56"/>
      <c r="S640" s="56"/>
      <c r="T640" s="56"/>
      <c r="U640" s="56"/>
      <c r="V640" s="56"/>
      <c r="W640" s="56"/>
      <c r="X640" s="56"/>
      <c r="Y640" s="56"/>
      <c r="Z640" s="17"/>
    </row>
    <row r="641" spans="1:26" ht="20.100000000000001" customHeight="1" x14ac:dyDescent="0.15">
      <c r="A641" s="10"/>
      <c r="B641" s="1"/>
      <c r="C641" s="12"/>
      <c r="D641" s="43" t="s">
        <v>707</v>
      </c>
      <c r="E641" s="23"/>
      <c r="F641" s="24"/>
      <c r="G641" s="24"/>
      <c r="H641" s="24"/>
      <c r="I641" s="24"/>
      <c r="J641" s="24"/>
      <c r="K641" s="24"/>
      <c r="L641" s="24"/>
      <c r="M641" s="24"/>
      <c r="N641" s="24"/>
      <c r="O641" s="25"/>
      <c r="P641" s="58"/>
      <c r="Q641" s="56"/>
      <c r="R641" s="56"/>
      <c r="S641" s="56"/>
      <c r="T641" s="56"/>
      <c r="U641" s="56"/>
      <c r="V641" s="56"/>
      <c r="W641" s="56"/>
      <c r="X641" s="56"/>
      <c r="Y641" s="56"/>
      <c r="Z641" s="17"/>
    </row>
    <row r="642" spans="1:26" ht="20.100000000000001" customHeight="1" x14ac:dyDescent="0.15">
      <c r="A642" s="10"/>
      <c r="B642" s="1"/>
      <c r="C642" s="12"/>
      <c r="D642" s="292" t="s">
        <v>76</v>
      </c>
      <c r="E642" s="293"/>
      <c r="F642" s="169" t="s">
        <v>12</v>
      </c>
      <c r="G642" s="363" t="s">
        <v>13</v>
      </c>
      <c r="H642" s="364"/>
      <c r="I642" s="364"/>
      <c r="J642" s="364"/>
      <c r="K642" s="364"/>
      <c r="L642" s="364"/>
      <c r="M642" s="364"/>
      <c r="N642" s="293"/>
      <c r="O642" s="169" t="s">
        <v>226</v>
      </c>
      <c r="P642" s="301" t="s">
        <v>250</v>
      </c>
      <c r="Q642" s="302"/>
      <c r="R642" s="302"/>
      <c r="S642" s="302"/>
      <c r="T642" s="302"/>
      <c r="U642" s="302"/>
      <c r="V642" s="302"/>
      <c r="W642" s="302"/>
      <c r="X642" s="302"/>
      <c r="Y642" s="303"/>
      <c r="Z642" s="170"/>
    </row>
    <row r="643" spans="1:26" ht="20.100000000000001" customHeight="1" x14ac:dyDescent="0.15">
      <c r="A643" s="10"/>
      <c r="B643" s="1"/>
      <c r="C643" s="35"/>
      <c r="D643" s="236" t="s">
        <v>836</v>
      </c>
      <c r="E643" s="237"/>
      <c r="F643" s="195"/>
      <c r="G643" s="214" t="s">
        <v>460</v>
      </c>
      <c r="H643" s="451" t="s">
        <v>450</v>
      </c>
      <c r="I643" s="452"/>
      <c r="J643" s="452"/>
      <c r="K643" s="452"/>
      <c r="L643" s="452"/>
      <c r="M643" s="452"/>
      <c r="N643" s="453"/>
      <c r="O643" s="171"/>
      <c r="P643" s="483" t="s">
        <v>708</v>
      </c>
      <c r="Q643" s="484"/>
      <c r="R643" s="484"/>
      <c r="S643" s="484"/>
      <c r="T643" s="484"/>
      <c r="U643" s="484"/>
      <c r="V643" s="484"/>
      <c r="W643" s="484"/>
      <c r="X643" s="484"/>
      <c r="Y643" s="485"/>
      <c r="Z643" s="17"/>
    </row>
    <row r="644" spans="1:26" ht="20.100000000000001" customHeight="1" x14ac:dyDescent="0.15">
      <c r="A644" s="10"/>
      <c r="B644" s="1"/>
      <c r="C644" s="35"/>
      <c r="D644" s="238" t="s">
        <v>837</v>
      </c>
      <c r="E644" s="239"/>
      <c r="F644" s="191"/>
      <c r="G644" s="48" t="s">
        <v>460</v>
      </c>
      <c r="H644" s="454" t="s">
        <v>709</v>
      </c>
      <c r="I644" s="455"/>
      <c r="J644" s="455"/>
      <c r="K644" s="455"/>
      <c r="L644" s="455"/>
      <c r="M644" s="455"/>
      <c r="N644" s="456"/>
      <c r="O644" s="171"/>
      <c r="P644" s="486" t="s">
        <v>710</v>
      </c>
      <c r="Q644" s="487"/>
      <c r="R644" s="487"/>
      <c r="S644" s="487"/>
      <c r="T644" s="487"/>
      <c r="U644" s="487"/>
      <c r="V644" s="487"/>
      <c r="W644" s="487"/>
      <c r="X644" s="487"/>
      <c r="Y644" s="488"/>
      <c r="Z644" s="17"/>
    </row>
    <row r="645" spans="1:26" ht="20.100000000000001" customHeight="1" x14ac:dyDescent="0.15">
      <c r="A645" s="10"/>
      <c r="B645" s="1"/>
      <c r="C645" s="35"/>
      <c r="D645" s="238" t="s">
        <v>838</v>
      </c>
      <c r="E645" s="239"/>
      <c r="F645" s="191"/>
      <c r="G645" s="48" t="s">
        <v>460</v>
      </c>
      <c r="H645" s="454" t="s">
        <v>304</v>
      </c>
      <c r="I645" s="455"/>
      <c r="J645" s="455"/>
      <c r="K645" s="455"/>
      <c r="L645" s="455"/>
      <c r="M645" s="455"/>
      <c r="N645" s="456"/>
      <c r="O645" s="171"/>
      <c r="P645" s="486" t="s">
        <v>711</v>
      </c>
      <c r="Q645" s="487"/>
      <c r="R645" s="487"/>
      <c r="S645" s="487"/>
      <c r="T645" s="487"/>
      <c r="U645" s="487"/>
      <c r="V645" s="487"/>
      <c r="W645" s="487"/>
      <c r="X645" s="487"/>
      <c r="Y645" s="488"/>
      <c r="Z645" s="17"/>
    </row>
    <row r="646" spans="1:26" ht="20.100000000000001" customHeight="1" x14ac:dyDescent="0.15">
      <c r="A646" s="10"/>
      <c r="B646" s="1"/>
      <c r="C646" s="35"/>
      <c r="D646" s="238" t="s">
        <v>839</v>
      </c>
      <c r="E646" s="239"/>
      <c r="F646" s="191"/>
      <c r="G646" s="48" t="s">
        <v>460</v>
      </c>
      <c r="H646" s="454" t="s">
        <v>305</v>
      </c>
      <c r="I646" s="455"/>
      <c r="J646" s="455"/>
      <c r="K646" s="455"/>
      <c r="L646" s="455"/>
      <c r="M646" s="455"/>
      <c r="N646" s="456"/>
      <c r="O646" s="171"/>
      <c r="P646" s="486" t="s">
        <v>712</v>
      </c>
      <c r="Q646" s="487"/>
      <c r="R646" s="487"/>
      <c r="S646" s="487"/>
      <c r="T646" s="487"/>
      <c r="U646" s="487"/>
      <c r="V646" s="487"/>
      <c r="W646" s="487"/>
      <c r="X646" s="487"/>
      <c r="Y646" s="488"/>
      <c r="Z646" s="17"/>
    </row>
    <row r="647" spans="1:26" ht="20.100000000000001" customHeight="1" x14ac:dyDescent="0.15">
      <c r="A647" s="10"/>
      <c r="B647" s="1"/>
      <c r="C647" s="35"/>
      <c r="D647" s="238" t="s">
        <v>840</v>
      </c>
      <c r="E647" s="239"/>
      <c r="F647" s="191"/>
      <c r="G647" s="47" t="s">
        <v>460</v>
      </c>
      <c r="H647" s="454" t="s">
        <v>713</v>
      </c>
      <c r="I647" s="455"/>
      <c r="J647" s="455"/>
      <c r="K647" s="455"/>
      <c r="L647" s="455"/>
      <c r="M647" s="455"/>
      <c r="N647" s="456"/>
      <c r="O647" s="171"/>
      <c r="P647" s="486" t="s">
        <v>714</v>
      </c>
      <c r="Q647" s="487"/>
      <c r="R647" s="487"/>
      <c r="S647" s="487"/>
      <c r="T647" s="487"/>
      <c r="U647" s="487"/>
      <c r="V647" s="487"/>
      <c r="W647" s="487"/>
      <c r="X647" s="487"/>
      <c r="Y647" s="488"/>
      <c r="Z647" s="17"/>
    </row>
    <row r="648" spans="1:26" ht="20.100000000000001" customHeight="1" x14ac:dyDescent="0.15">
      <c r="A648" s="10"/>
      <c r="B648" s="1"/>
      <c r="C648" s="35"/>
      <c r="D648" s="238" t="s">
        <v>785</v>
      </c>
      <c r="E648" s="239"/>
      <c r="F648" s="191"/>
      <c r="G648" s="48" t="s">
        <v>460</v>
      </c>
      <c r="H648" s="454" t="s">
        <v>715</v>
      </c>
      <c r="I648" s="455"/>
      <c r="J648" s="455"/>
      <c r="K648" s="455"/>
      <c r="L648" s="455"/>
      <c r="M648" s="455"/>
      <c r="N648" s="456"/>
      <c r="O648" s="171"/>
      <c r="P648" s="486" t="s">
        <v>716</v>
      </c>
      <c r="Q648" s="487"/>
      <c r="R648" s="487"/>
      <c r="S648" s="487"/>
      <c r="T648" s="487"/>
      <c r="U648" s="487"/>
      <c r="V648" s="487"/>
      <c r="W648" s="487"/>
      <c r="X648" s="487"/>
      <c r="Y648" s="488"/>
      <c r="Z648" s="17"/>
    </row>
    <row r="649" spans="1:26" ht="20.100000000000001" customHeight="1" x14ac:dyDescent="0.15">
      <c r="A649" s="10"/>
      <c r="B649" s="1"/>
      <c r="C649" s="35"/>
      <c r="D649" s="238" t="s">
        <v>841</v>
      </c>
      <c r="E649" s="239"/>
      <c r="F649" s="191"/>
      <c r="G649" s="48" t="s">
        <v>460</v>
      </c>
      <c r="H649" s="454" t="s">
        <v>717</v>
      </c>
      <c r="I649" s="455"/>
      <c r="J649" s="455"/>
      <c r="K649" s="455"/>
      <c r="L649" s="455"/>
      <c r="M649" s="455"/>
      <c r="N649" s="456"/>
      <c r="O649" s="171"/>
      <c r="P649" s="486"/>
      <c r="Q649" s="487"/>
      <c r="R649" s="487"/>
      <c r="S649" s="487"/>
      <c r="T649" s="487"/>
      <c r="U649" s="487"/>
      <c r="V649" s="487"/>
      <c r="W649" s="487"/>
      <c r="X649" s="487"/>
      <c r="Y649" s="488"/>
      <c r="Z649" s="17"/>
    </row>
    <row r="650" spans="1:26" ht="20.100000000000001" customHeight="1" x14ac:dyDescent="0.15">
      <c r="A650" s="10"/>
      <c r="B650" s="1"/>
      <c r="C650" s="35"/>
      <c r="D650" s="238" t="s">
        <v>842</v>
      </c>
      <c r="E650" s="239"/>
      <c r="F650" s="191"/>
      <c r="G650" s="48" t="s">
        <v>460</v>
      </c>
      <c r="H650" s="454" t="s">
        <v>718</v>
      </c>
      <c r="I650" s="455"/>
      <c r="J650" s="455"/>
      <c r="K650" s="455"/>
      <c r="L650" s="455"/>
      <c r="M650" s="455"/>
      <c r="N650" s="456"/>
      <c r="O650" s="171"/>
      <c r="P650" s="486"/>
      <c r="Q650" s="487"/>
      <c r="R650" s="487"/>
      <c r="S650" s="487"/>
      <c r="T650" s="487"/>
      <c r="U650" s="487"/>
      <c r="V650" s="487"/>
      <c r="W650" s="487"/>
      <c r="X650" s="487"/>
      <c r="Y650" s="488"/>
      <c r="Z650" s="17"/>
    </row>
    <row r="651" spans="1:26" ht="30" customHeight="1" x14ac:dyDescent="0.15">
      <c r="A651" s="10">
        <f>IF(AND(F651="○",TRIM(P651)=""),1001,0)</f>
        <v>0</v>
      </c>
      <c r="B651" s="1"/>
      <c r="C651" s="35"/>
      <c r="D651" s="299" t="s">
        <v>843</v>
      </c>
      <c r="E651" s="300"/>
      <c r="F651" s="224"/>
      <c r="G651" s="51">
        <v>99</v>
      </c>
      <c r="H651" s="477" t="s">
        <v>815</v>
      </c>
      <c r="I651" s="478"/>
      <c r="J651" s="478"/>
      <c r="K651" s="478"/>
      <c r="L651" s="478"/>
      <c r="M651" s="478"/>
      <c r="N651" s="479"/>
      <c r="O651" s="185"/>
      <c r="P651" s="304"/>
      <c r="Q651" s="305"/>
      <c r="R651" s="305"/>
      <c r="S651" s="305"/>
      <c r="T651" s="305"/>
      <c r="U651" s="305"/>
      <c r="V651" s="305"/>
      <c r="W651" s="305"/>
      <c r="X651" s="305"/>
      <c r="Y651" s="306"/>
      <c r="Z651" s="17"/>
    </row>
    <row r="652" spans="1:26" ht="19.5" customHeight="1" x14ac:dyDescent="0.15">
      <c r="A652" s="10"/>
      <c r="B652" s="1"/>
      <c r="C652" s="12"/>
      <c r="D652" s="49"/>
      <c r="E652" s="50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59"/>
      <c r="Q652" s="56"/>
      <c r="R652" s="56"/>
      <c r="S652" s="56"/>
      <c r="T652" s="56"/>
      <c r="U652" s="56"/>
      <c r="V652" s="56"/>
      <c r="W652" s="56"/>
      <c r="X652" s="56"/>
      <c r="Y652" s="56"/>
      <c r="Z652" s="17"/>
    </row>
    <row r="653" spans="1:26" ht="20.100000000000001" customHeight="1" x14ac:dyDescent="0.15">
      <c r="A653" s="10"/>
      <c r="B653" s="1"/>
      <c r="C653" s="12"/>
      <c r="D653" s="43" t="s">
        <v>719</v>
      </c>
      <c r="E653" s="23"/>
      <c r="F653" s="24"/>
      <c r="G653" s="24"/>
      <c r="H653" s="24"/>
      <c r="I653" s="24"/>
      <c r="J653" s="24"/>
      <c r="K653" s="24"/>
      <c r="L653" s="24"/>
      <c r="M653" s="24"/>
      <c r="N653" s="24"/>
      <c r="O653" s="25"/>
      <c r="P653" s="58"/>
      <c r="Q653" s="56"/>
      <c r="R653" s="56"/>
      <c r="S653" s="56"/>
      <c r="T653" s="56"/>
      <c r="U653" s="56"/>
      <c r="V653" s="56"/>
      <c r="W653" s="56"/>
      <c r="X653" s="56"/>
      <c r="Y653" s="56"/>
      <c r="Z653" s="17"/>
    </row>
    <row r="654" spans="1:26" ht="20.100000000000001" customHeight="1" x14ac:dyDescent="0.15">
      <c r="A654" s="10"/>
      <c r="B654" s="1"/>
      <c r="C654" s="12"/>
      <c r="D654" s="292" t="s">
        <v>76</v>
      </c>
      <c r="E654" s="293"/>
      <c r="F654" s="169" t="s">
        <v>12</v>
      </c>
      <c r="G654" s="363" t="s">
        <v>13</v>
      </c>
      <c r="H654" s="364"/>
      <c r="I654" s="364"/>
      <c r="J654" s="364"/>
      <c r="K654" s="364"/>
      <c r="L654" s="364"/>
      <c r="M654" s="364"/>
      <c r="N654" s="293"/>
      <c r="O654" s="169" t="s">
        <v>226</v>
      </c>
      <c r="P654" s="301" t="s">
        <v>250</v>
      </c>
      <c r="Q654" s="302"/>
      <c r="R654" s="302"/>
      <c r="S654" s="302"/>
      <c r="T654" s="302"/>
      <c r="U654" s="302"/>
      <c r="V654" s="302"/>
      <c r="W654" s="302"/>
      <c r="X654" s="302"/>
      <c r="Y654" s="303"/>
      <c r="Z654" s="170"/>
    </row>
    <row r="655" spans="1:26" ht="20.100000000000001" customHeight="1" x14ac:dyDescent="0.15">
      <c r="A655" s="10"/>
      <c r="B655" s="1"/>
      <c r="C655" s="35"/>
      <c r="D655" s="236" t="s">
        <v>844</v>
      </c>
      <c r="E655" s="237"/>
      <c r="F655" s="193"/>
      <c r="G655" s="215" t="s">
        <v>460</v>
      </c>
      <c r="H655" s="451" t="s">
        <v>720</v>
      </c>
      <c r="I655" s="452"/>
      <c r="J655" s="452"/>
      <c r="K655" s="452"/>
      <c r="L655" s="452"/>
      <c r="M655" s="452"/>
      <c r="N655" s="453"/>
      <c r="O655" s="171"/>
      <c r="P655" s="483" t="s">
        <v>721</v>
      </c>
      <c r="Q655" s="484"/>
      <c r="R655" s="484"/>
      <c r="S655" s="484"/>
      <c r="T655" s="484"/>
      <c r="U655" s="484"/>
      <c r="V655" s="484"/>
      <c r="W655" s="484"/>
      <c r="X655" s="484"/>
      <c r="Y655" s="485"/>
      <c r="Z655" s="17"/>
    </row>
    <row r="656" spans="1:26" ht="20.100000000000001" customHeight="1" x14ac:dyDescent="0.15">
      <c r="A656" s="10"/>
      <c r="B656" s="1"/>
      <c r="C656" s="35"/>
      <c r="D656" s="238" t="s">
        <v>845</v>
      </c>
      <c r="E656" s="239"/>
      <c r="F656" s="191"/>
      <c r="G656" s="216" t="s">
        <v>460</v>
      </c>
      <c r="H656" s="454" t="s">
        <v>722</v>
      </c>
      <c r="I656" s="455"/>
      <c r="J656" s="455"/>
      <c r="K656" s="455"/>
      <c r="L656" s="455"/>
      <c r="M656" s="455"/>
      <c r="N656" s="456"/>
      <c r="O656" s="171"/>
      <c r="P656" s="486" t="s">
        <v>723</v>
      </c>
      <c r="Q656" s="487"/>
      <c r="R656" s="487"/>
      <c r="S656" s="487"/>
      <c r="T656" s="487"/>
      <c r="U656" s="487"/>
      <c r="V656" s="487"/>
      <c r="W656" s="487"/>
      <c r="X656" s="487"/>
      <c r="Y656" s="488"/>
      <c r="Z656" s="17"/>
    </row>
    <row r="657" spans="1:26" ht="20.100000000000001" customHeight="1" x14ac:dyDescent="0.15">
      <c r="A657" s="10"/>
      <c r="B657" s="1"/>
      <c r="C657" s="35"/>
      <c r="D657" s="238" t="s">
        <v>846</v>
      </c>
      <c r="E657" s="239"/>
      <c r="F657" s="191"/>
      <c r="G657" s="213" t="s">
        <v>460</v>
      </c>
      <c r="H657" s="454" t="s">
        <v>724</v>
      </c>
      <c r="I657" s="455"/>
      <c r="J657" s="455"/>
      <c r="K657" s="455"/>
      <c r="L657" s="455"/>
      <c r="M657" s="455"/>
      <c r="N657" s="456"/>
      <c r="O657" s="171"/>
      <c r="P657" s="486" t="s">
        <v>725</v>
      </c>
      <c r="Q657" s="487"/>
      <c r="R657" s="487"/>
      <c r="S657" s="487"/>
      <c r="T657" s="487"/>
      <c r="U657" s="487"/>
      <c r="V657" s="487"/>
      <c r="W657" s="487"/>
      <c r="X657" s="487"/>
      <c r="Y657" s="488"/>
      <c r="Z657" s="17"/>
    </row>
    <row r="658" spans="1:26" ht="20.100000000000001" customHeight="1" x14ac:dyDescent="0.15">
      <c r="A658" s="10"/>
      <c r="B658" s="1"/>
      <c r="C658" s="35"/>
      <c r="D658" s="238" t="s">
        <v>847</v>
      </c>
      <c r="E658" s="239"/>
      <c r="F658" s="191"/>
      <c r="G658" s="213" t="s">
        <v>460</v>
      </c>
      <c r="H658" s="454" t="s">
        <v>726</v>
      </c>
      <c r="I658" s="455"/>
      <c r="J658" s="455"/>
      <c r="K658" s="455"/>
      <c r="L658" s="455"/>
      <c r="M658" s="455"/>
      <c r="N658" s="456"/>
      <c r="O658" s="171"/>
      <c r="P658" s="486" t="s">
        <v>727</v>
      </c>
      <c r="Q658" s="487"/>
      <c r="R658" s="487"/>
      <c r="S658" s="487"/>
      <c r="T658" s="487"/>
      <c r="U658" s="487"/>
      <c r="V658" s="487"/>
      <c r="W658" s="487"/>
      <c r="X658" s="487"/>
      <c r="Y658" s="488"/>
      <c r="Z658" s="17"/>
    </row>
    <row r="659" spans="1:26" ht="20.100000000000001" customHeight="1" x14ac:dyDescent="0.15">
      <c r="A659" s="10"/>
      <c r="B659" s="1"/>
      <c r="C659" s="35"/>
      <c r="D659" s="238" t="s">
        <v>848</v>
      </c>
      <c r="E659" s="239"/>
      <c r="F659" s="191"/>
      <c r="G659" s="213" t="s">
        <v>460</v>
      </c>
      <c r="H659" s="454" t="s">
        <v>728</v>
      </c>
      <c r="I659" s="455"/>
      <c r="J659" s="455"/>
      <c r="K659" s="455"/>
      <c r="L659" s="455"/>
      <c r="M659" s="455"/>
      <c r="N659" s="456"/>
      <c r="O659" s="171"/>
      <c r="P659" s="486" t="s">
        <v>729</v>
      </c>
      <c r="Q659" s="487"/>
      <c r="R659" s="487"/>
      <c r="S659" s="487"/>
      <c r="T659" s="487"/>
      <c r="U659" s="487"/>
      <c r="V659" s="487"/>
      <c r="W659" s="487"/>
      <c r="X659" s="487"/>
      <c r="Y659" s="488"/>
      <c r="Z659" s="17"/>
    </row>
    <row r="660" spans="1:26" ht="30" customHeight="1" x14ac:dyDescent="0.15">
      <c r="A660" s="10">
        <f>IF(AND(F660="○",TRIM(P660)=""),1001,0)</f>
        <v>0</v>
      </c>
      <c r="B660" s="1"/>
      <c r="C660" s="35"/>
      <c r="D660" s="234" t="s">
        <v>849</v>
      </c>
      <c r="E660" s="235"/>
      <c r="F660" s="192"/>
      <c r="G660" s="217">
        <v>99</v>
      </c>
      <c r="H660" s="477" t="s">
        <v>730</v>
      </c>
      <c r="I660" s="478"/>
      <c r="J660" s="478"/>
      <c r="K660" s="478"/>
      <c r="L660" s="478"/>
      <c r="M660" s="478"/>
      <c r="N660" s="479"/>
      <c r="O660" s="175"/>
      <c r="P660" s="304"/>
      <c r="Q660" s="359"/>
      <c r="R660" s="359"/>
      <c r="S660" s="359"/>
      <c r="T660" s="359"/>
      <c r="U660" s="359"/>
      <c r="V660" s="359"/>
      <c r="W660" s="359"/>
      <c r="X660" s="359"/>
      <c r="Y660" s="360"/>
      <c r="Z660" s="17"/>
    </row>
    <row r="661" spans="1:26" ht="19.5" customHeight="1" x14ac:dyDescent="0.15">
      <c r="A661" s="10"/>
      <c r="B661" s="1"/>
      <c r="C661" s="12"/>
      <c r="D661" s="19"/>
      <c r="E661" s="41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58"/>
      <c r="Q661" s="56"/>
      <c r="R661" s="56"/>
      <c r="S661" s="56"/>
      <c r="T661" s="56"/>
      <c r="U661" s="56"/>
      <c r="V661" s="56"/>
      <c r="W661" s="56"/>
      <c r="X661" s="56"/>
      <c r="Y661" s="56"/>
      <c r="Z661" s="17"/>
    </row>
    <row r="662" spans="1:26" ht="20.100000000000001" customHeight="1" x14ac:dyDescent="0.15">
      <c r="A662" s="10"/>
      <c r="B662" s="1"/>
      <c r="C662" s="12"/>
      <c r="D662" s="43" t="s">
        <v>731</v>
      </c>
      <c r="E662" s="23"/>
      <c r="F662" s="24"/>
      <c r="G662" s="24"/>
      <c r="H662" s="24"/>
      <c r="I662" s="24"/>
      <c r="J662" s="24"/>
      <c r="K662" s="24"/>
      <c r="L662" s="24"/>
      <c r="M662" s="24"/>
      <c r="N662" s="24"/>
      <c r="O662" s="25"/>
      <c r="P662" s="58"/>
      <c r="Q662" s="56"/>
      <c r="R662" s="56"/>
      <c r="S662" s="56"/>
      <c r="T662" s="56"/>
      <c r="U662" s="56"/>
      <c r="V662" s="56"/>
      <c r="W662" s="56"/>
      <c r="X662" s="56"/>
      <c r="Y662" s="56"/>
      <c r="Z662" s="17"/>
    </row>
    <row r="663" spans="1:26" ht="20.100000000000001" customHeight="1" x14ac:dyDescent="0.15">
      <c r="A663" s="10"/>
      <c r="B663" s="1"/>
      <c r="C663" s="12"/>
      <c r="D663" s="292" t="s">
        <v>76</v>
      </c>
      <c r="E663" s="293"/>
      <c r="F663" s="169" t="s">
        <v>12</v>
      </c>
      <c r="G663" s="363" t="s">
        <v>13</v>
      </c>
      <c r="H663" s="364"/>
      <c r="I663" s="364"/>
      <c r="J663" s="364"/>
      <c r="K663" s="364"/>
      <c r="L663" s="364"/>
      <c r="M663" s="364"/>
      <c r="N663" s="293"/>
      <c r="O663" s="169" t="s">
        <v>226</v>
      </c>
      <c r="P663" s="301" t="s">
        <v>250</v>
      </c>
      <c r="Q663" s="302"/>
      <c r="R663" s="302"/>
      <c r="S663" s="302"/>
      <c r="T663" s="302"/>
      <c r="U663" s="302"/>
      <c r="V663" s="302"/>
      <c r="W663" s="302"/>
      <c r="X663" s="302"/>
      <c r="Y663" s="303"/>
      <c r="Z663" s="170"/>
    </row>
    <row r="664" spans="1:26" ht="50.1" customHeight="1" x14ac:dyDescent="0.15">
      <c r="A664" s="10">
        <f>IF(AND(F664="○",TRIM(P664)=""),1001,0)</f>
        <v>0</v>
      </c>
      <c r="B664" s="1"/>
      <c r="C664" s="35"/>
      <c r="D664" s="288" t="s">
        <v>850</v>
      </c>
      <c r="E664" s="289"/>
      <c r="F664" s="196"/>
      <c r="G664" s="227" t="s">
        <v>534</v>
      </c>
      <c r="H664" s="480" t="s">
        <v>786</v>
      </c>
      <c r="I664" s="481"/>
      <c r="J664" s="481"/>
      <c r="K664" s="481"/>
      <c r="L664" s="481"/>
      <c r="M664" s="481"/>
      <c r="N664" s="482"/>
      <c r="O664" s="189"/>
      <c r="P664" s="469"/>
      <c r="Q664" s="470"/>
      <c r="R664" s="470"/>
      <c r="S664" s="470"/>
      <c r="T664" s="470"/>
      <c r="U664" s="470"/>
      <c r="V664" s="470"/>
      <c r="W664" s="470"/>
      <c r="X664" s="470"/>
      <c r="Y664" s="471"/>
      <c r="Z664" s="17"/>
    </row>
    <row r="665" spans="1:26" ht="19.899999999999999" customHeight="1" x14ac:dyDescent="0.15">
      <c r="B665" s="55"/>
      <c r="Z665" s="55"/>
    </row>
    <row r="666" spans="1:26" ht="19.899999999999999" customHeight="1" x14ac:dyDescent="0.15">
      <c r="B666" s="55"/>
      <c r="C666" s="52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4"/>
    </row>
    <row r="667" spans="1:26" ht="19.899999999999999" customHeight="1" x14ac:dyDescent="0.15"/>
  </sheetData>
  <sheetProtection algorithmName="SHA-512" hashValue="8K1qowINZsPNryP2vhJYuZsKz1COp+AgkhMTjKK6+W9CBK1mspOf6o4ULdFLYH+VDQNnEHOZOEW0lr6Wg1ezHw==" saltValue="JXT6hbCx/VYteP0RndN2Hw==" spinCount="100000" sheet="1" objects="1" scenarios="1"/>
  <dataConsolidate/>
  <mergeCells count="1110">
    <mergeCell ref="P643:Y643"/>
    <mergeCell ref="P650:Y650"/>
    <mergeCell ref="P649:Y649"/>
    <mergeCell ref="P648:Y648"/>
    <mergeCell ref="P647:Y647"/>
    <mergeCell ref="P646:Y646"/>
    <mergeCell ref="P645:Y645"/>
    <mergeCell ref="P644:Y644"/>
    <mergeCell ref="P655:Y655"/>
    <mergeCell ref="P659:Y659"/>
    <mergeCell ref="P658:Y658"/>
    <mergeCell ref="P657:Y657"/>
    <mergeCell ref="P656:Y656"/>
    <mergeCell ref="H649:N649"/>
    <mergeCell ref="H650:N650"/>
    <mergeCell ref="H651:N651"/>
    <mergeCell ref="H655:N655"/>
    <mergeCell ref="H656:N656"/>
    <mergeCell ref="H657:N657"/>
    <mergeCell ref="H658:N658"/>
    <mergeCell ref="H659:N659"/>
    <mergeCell ref="H660:N660"/>
    <mergeCell ref="H664:N664"/>
    <mergeCell ref="H626:N626"/>
    <mergeCell ref="H627:N627"/>
    <mergeCell ref="H628:N628"/>
    <mergeCell ref="H629:N629"/>
    <mergeCell ref="H630:N630"/>
    <mergeCell ref="H631:N631"/>
    <mergeCell ref="H632:N632"/>
    <mergeCell ref="H633:N633"/>
    <mergeCell ref="H634:N634"/>
    <mergeCell ref="H635:N635"/>
    <mergeCell ref="H636:N636"/>
    <mergeCell ref="H637:N637"/>
    <mergeCell ref="H638:N638"/>
    <mergeCell ref="H639:N639"/>
    <mergeCell ref="H643:N643"/>
    <mergeCell ref="H644:N644"/>
    <mergeCell ref="H645:N645"/>
    <mergeCell ref="G642:N642"/>
    <mergeCell ref="G654:N654"/>
    <mergeCell ref="G663:N663"/>
    <mergeCell ref="H588:N588"/>
    <mergeCell ref="H589:N589"/>
    <mergeCell ref="H590:N591"/>
    <mergeCell ref="H595:N595"/>
    <mergeCell ref="H596:N596"/>
    <mergeCell ref="H597:N597"/>
    <mergeCell ref="H598:N598"/>
    <mergeCell ref="H599:N599"/>
    <mergeCell ref="H603:N603"/>
    <mergeCell ref="H604:N604"/>
    <mergeCell ref="H605:N605"/>
    <mergeCell ref="H606:N606"/>
    <mergeCell ref="H607:N608"/>
    <mergeCell ref="H612:N612"/>
    <mergeCell ref="H646:N646"/>
    <mergeCell ref="H647:N647"/>
    <mergeCell ref="H648:N648"/>
    <mergeCell ref="G594:N594"/>
    <mergeCell ref="G602:N602"/>
    <mergeCell ref="H462:N462"/>
    <mergeCell ref="H463:N463"/>
    <mergeCell ref="H464:N464"/>
    <mergeCell ref="H465:N466"/>
    <mergeCell ref="H467:N467"/>
    <mergeCell ref="H468:N468"/>
    <mergeCell ref="H469:N469"/>
    <mergeCell ref="H470:N470"/>
    <mergeCell ref="H471:N471"/>
    <mergeCell ref="G474:N474"/>
    <mergeCell ref="G511:N511"/>
    <mergeCell ref="G519:N519"/>
    <mergeCell ref="H475:N475"/>
    <mergeCell ref="H476:N476"/>
    <mergeCell ref="H477:N478"/>
    <mergeCell ref="H479:N479"/>
    <mergeCell ref="H480:N480"/>
    <mergeCell ref="H481:N481"/>
    <mergeCell ref="H482:N482"/>
    <mergeCell ref="H483:N484"/>
    <mergeCell ref="H485:N485"/>
    <mergeCell ref="H486:N486"/>
    <mergeCell ref="H487:N487"/>
    <mergeCell ref="H488:N488"/>
    <mergeCell ref="H489:N489"/>
    <mergeCell ref="H490:N491"/>
    <mergeCell ref="H505:N505"/>
    <mergeCell ref="H506:N506"/>
    <mergeCell ref="G465:G466"/>
    <mergeCell ref="H586:N586"/>
    <mergeCell ref="H587:N587"/>
    <mergeCell ref="H412:N412"/>
    <mergeCell ref="H413:N413"/>
    <mergeCell ref="H414:N414"/>
    <mergeCell ref="H415:N415"/>
    <mergeCell ref="H416:N416"/>
    <mergeCell ref="H417:N417"/>
    <mergeCell ref="H418:N418"/>
    <mergeCell ref="H419:N419"/>
    <mergeCell ref="H420:N420"/>
    <mergeCell ref="H421:N421"/>
    <mergeCell ref="H422:N422"/>
    <mergeCell ref="G425:N425"/>
    <mergeCell ref="H426:N426"/>
    <mergeCell ref="H427:N427"/>
    <mergeCell ref="G447:N447"/>
    <mergeCell ref="H428:N428"/>
    <mergeCell ref="H429:N429"/>
    <mergeCell ref="H430:N430"/>
    <mergeCell ref="H431:N431"/>
    <mergeCell ref="H507:N507"/>
    <mergeCell ref="H508:N508"/>
    <mergeCell ref="H512:N512"/>
    <mergeCell ref="H513:N513"/>
    <mergeCell ref="H514:N514"/>
    <mergeCell ref="H515:N515"/>
    <mergeCell ref="H516:N516"/>
    <mergeCell ref="H520:N520"/>
    <mergeCell ref="H521:N521"/>
    <mergeCell ref="H522:N522"/>
    <mergeCell ref="H523:N523"/>
    <mergeCell ref="H436:N436"/>
    <mergeCell ref="H437:N437"/>
    <mergeCell ref="H438:N438"/>
    <mergeCell ref="H439:N439"/>
    <mergeCell ref="H440:N440"/>
    <mergeCell ref="H441:N441"/>
    <mergeCell ref="H442:N442"/>
    <mergeCell ref="H443:N443"/>
    <mergeCell ref="H395:N395"/>
    <mergeCell ref="H396:N396"/>
    <mergeCell ref="H397:N397"/>
    <mergeCell ref="H398:N398"/>
    <mergeCell ref="H399:N399"/>
    <mergeCell ref="H400:N400"/>
    <mergeCell ref="H401:N401"/>
    <mergeCell ref="H402:N402"/>
    <mergeCell ref="H403:N403"/>
    <mergeCell ref="H404:N404"/>
    <mergeCell ref="H405:N405"/>
    <mergeCell ref="H406:N406"/>
    <mergeCell ref="H407:N407"/>
    <mergeCell ref="H408:N408"/>
    <mergeCell ref="H409:N409"/>
    <mergeCell ref="H410:N410"/>
    <mergeCell ref="H411:N411"/>
    <mergeCell ref="H434:N434"/>
    <mergeCell ref="H435:N435"/>
    <mergeCell ref="H371:N371"/>
    <mergeCell ref="H372:N372"/>
    <mergeCell ref="H373:N373"/>
    <mergeCell ref="H374:N374"/>
    <mergeCell ref="H375:N375"/>
    <mergeCell ref="H376:N376"/>
    <mergeCell ref="H377:N377"/>
    <mergeCell ref="H378:N378"/>
    <mergeCell ref="H379:N379"/>
    <mergeCell ref="H380:N380"/>
    <mergeCell ref="H381:N381"/>
    <mergeCell ref="H382:N382"/>
    <mergeCell ref="H383:N383"/>
    <mergeCell ref="H384:N384"/>
    <mergeCell ref="H385:N385"/>
    <mergeCell ref="H432:N432"/>
    <mergeCell ref="H433:N433"/>
    <mergeCell ref="H388:N388"/>
    <mergeCell ref="H389:N389"/>
    <mergeCell ref="H390:N390"/>
    <mergeCell ref="H391:N391"/>
    <mergeCell ref="H392:N392"/>
    <mergeCell ref="H393:N393"/>
    <mergeCell ref="H394:N394"/>
    <mergeCell ref="H387:N387"/>
    <mergeCell ref="H340:N340"/>
    <mergeCell ref="H341:N341"/>
    <mergeCell ref="H352:N352"/>
    <mergeCell ref="H353:N353"/>
    <mergeCell ref="H354:N354"/>
    <mergeCell ref="H355:N355"/>
    <mergeCell ref="H356:N356"/>
    <mergeCell ref="H349:N349"/>
    <mergeCell ref="H350:N350"/>
    <mergeCell ref="H351:N351"/>
    <mergeCell ref="H369:N369"/>
    <mergeCell ref="H370:N370"/>
    <mergeCell ref="H342:N342"/>
    <mergeCell ref="H343:N343"/>
    <mergeCell ref="H344:N344"/>
    <mergeCell ref="H345:N345"/>
    <mergeCell ref="H346:N346"/>
    <mergeCell ref="H347:N347"/>
    <mergeCell ref="H348:N348"/>
    <mergeCell ref="H357:N357"/>
    <mergeCell ref="H358:N358"/>
    <mergeCell ref="H359:N359"/>
    <mergeCell ref="H360:N360"/>
    <mergeCell ref="H361:N361"/>
    <mergeCell ref="H362:N362"/>
    <mergeCell ref="H363:N363"/>
    <mergeCell ref="H364:N364"/>
    <mergeCell ref="H322:N322"/>
    <mergeCell ref="H323:N323"/>
    <mergeCell ref="H324:N324"/>
    <mergeCell ref="H332:N332"/>
    <mergeCell ref="H333:N333"/>
    <mergeCell ref="H334:N334"/>
    <mergeCell ref="H325:N325"/>
    <mergeCell ref="H326:N326"/>
    <mergeCell ref="H327:N327"/>
    <mergeCell ref="H328:N328"/>
    <mergeCell ref="H329:N330"/>
    <mergeCell ref="H331:N331"/>
    <mergeCell ref="H335:N335"/>
    <mergeCell ref="H336:N336"/>
    <mergeCell ref="H337:N337"/>
    <mergeCell ref="H338:N338"/>
    <mergeCell ref="H339:N339"/>
    <mergeCell ref="I112:Y112"/>
    <mergeCell ref="I114:Y114"/>
    <mergeCell ref="I116:Y116"/>
    <mergeCell ref="I118:M118"/>
    <mergeCell ref="I120:M120"/>
    <mergeCell ref="I122:Y122"/>
    <mergeCell ref="C146:H146"/>
    <mergeCell ref="I149:M149"/>
    <mergeCell ref="I151:M151"/>
    <mergeCell ref="I153:Y153"/>
    <mergeCell ref="I155:Y155"/>
    <mergeCell ref="I157:Y157"/>
    <mergeCell ref="I159:M159"/>
    <mergeCell ref="I161:M161"/>
    <mergeCell ref="I169:M169"/>
    <mergeCell ref="I171:M171"/>
    <mergeCell ref="I175:M175"/>
    <mergeCell ref="I173:Y173"/>
    <mergeCell ref="C166:H166"/>
    <mergeCell ref="W1:Z1"/>
    <mergeCell ref="C13:H13"/>
    <mergeCell ref="I20:M20"/>
    <mergeCell ref="I22:Y22"/>
    <mergeCell ref="I24:Y24"/>
    <mergeCell ref="I26:Y26"/>
    <mergeCell ref="I28:Y28"/>
    <mergeCell ref="I30:Y30"/>
    <mergeCell ref="I32:Y32"/>
    <mergeCell ref="I34:M34"/>
    <mergeCell ref="I36:M36"/>
    <mergeCell ref="I38:Y38"/>
    <mergeCell ref="I40:M40"/>
    <mergeCell ref="C60:H60"/>
    <mergeCell ref="I63:M63"/>
    <mergeCell ref="I69:M69"/>
    <mergeCell ref="I71:Y71"/>
    <mergeCell ref="I73:Y73"/>
    <mergeCell ref="J74:Y74"/>
    <mergeCell ref="I75:Y75"/>
    <mergeCell ref="J76:Y76"/>
    <mergeCell ref="I77:Y77"/>
    <mergeCell ref="I79:Y79"/>
    <mergeCell ref="I81:Y81"/>
    <mergeCell ref="I83:M83"/>
    <mergeCell ref="I85:M85"/>
    <mergeCell ref="I87:Y87"/>
    <mergeCell ref="C109:H109"/>
    <mergeCell ref="D111:Y111"/>
    <mergeCell ref="P660:Y660"/>
    <mergeCell ref="P664:Y664"/>
    <mergeCell ref="P224:Y224"/>
    <mergeCell ref="P425:Y425"/>
    <mergeCell ref="P651:Y651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51:E651"/>
    <mergeCell ref="F557:F560"/>
    <mergeCell ref="F563:F566"/>
    <mergeCell ref="F426:F436"/>
    <mergeCell ref="F437:F439"/>
    <mergeCell ref="F440:F444"/>
    <mergeCell ref="F463:F466"/>
    <mergeCell ref="F468:F470"/>
    <mergeCell ref="F500:F502"/>
    <mergeCell ref="F505:F507"/>
    <mergeCell ref="F528:F532"/>
    <mergeCell ref="F540:F542"/>
    <mergeCell ref="P638:Y638"/>
    <mergeCell ref="P612:Y612"/>
    <mergeCell ref="P613:Y613"/>
    <mergeCell ref="P614:Y614"/>
    <mergeCell ref="P615:Y615"/>
    <mergeCell ref="P616:Y616"/>
    <mergeCell ref="P617:Y617"/>
    <mergeCell ref="P595:Y595"/>
    <mergeCell ref="P596:Y596"/>
    <mergeCell ref="P597:Y597"/>
    <mergeCell ref="P598:Y598"/>
    <mergeCell ref="H444:N444"/>
    <mergeCell ref="H448:N448"/>
    <mergeCell ref="H449:N449"/>
    <mergeCell ref="H450:N450"/>
    <mergeCell ref="H451:N451"/>
    <mergeCell ref="H452:N452"/>
    <mergeCell ref="H453:N454"/>
    <mergeCell ref="P626:Y626"/>
    <mergeCell ref="P627:Y627"/>
    <mergeCell ref="P628:Y628"/>
    <mergeCell ref="P629:Y629"/>
    <mergeCell ref="P630:Y630"/>
    <mergeCell ref="P631:Y631"/>
    <mergeCell ref="P632:Y632"/>
    <mergeCell ref="P633:Y633"/>
    <mergeCell ref="P634:Y634"/>
    <mergeCell ref="P604:Y604"/>
    <mergeCell ref="P605:Y605"/>
    <mergeCell ref="P606:Y606"/>
    <mergeCell ref="D595:E595"/>
    <mergeCell ref="D596:E596"/>
    <mergeCell ref="D597:E597"/>
    <mergeCell ref="D598:E598"/>
    <mergeCell ref="D599:E599"/>
    <mergeCell ref="D622:E622"/>
    <mergeCell ref="D623:E623"/>
    <mergeCell ref="D624:E624"/>
    <mergeCell ref="D625:E625"/>
    <mergeCell ref="H613:N613"/>
    <mergeCell ref="H614:N614"/>
    <mergeCell ref="H615:N615"/>
    <mergeCell ref="H616:N616"/>
    <mergeCell ref="H617:N617"/>
    <mergeCell ref="H621:N621"/>
    <mergeCell ref="H622:N622"/>
    <mergeCell ref="H623:N623"/>
    <mergeCell ref="H624:N624"/>
    <mergeCell ref="H625:N625"/>
    <mergeCell ref="G607:G608"/>
    <mergeCell ref="D621:E621"/>
    <mergeCell ref="F603:F606"/>
    <mergeCell ref="F612:F614"/>
    <mergeCell ref="G611:N611"/>
    <mergeCell ref="G620:N620"/>
    <mergeCell ref="O607:O608"/>
    <mergeCell ref="D612:E614"/>
    <mergeCell ref="D615:E615"/>
    <mergeCell ref="D616:E616"/>
    <mergeCell ref="D620:E620"/>
    <mergeCell ref="P620:Y620"/>
    <mergeCell ref="D638:E638"/>
    <mergeCell ref="D642:E642"/>
    <mergeCell ref="P642:Y642"/>
    <mergeCell ref="P607:Y607"/>
    <mergeCell ref="P608:Y608"/>
    <mergeCell ref="D607:E608"/>
    <mergeCell ref="F607:F608"/>
    <mergeCell ref="P639:Y639"/>
    <mergeCell ref="D630:E630"/>
    <mergeCell ref="D631:E632"/>
    <mergeCell ref="D633:E637"/>
    <mergeCell ref="P621:Y621"/>
    <mergeCell ref="P622:Y622"/>
    <mergeCell ref="P623:Y623"/>
    <mergeCell ref="P624:Y624"/>
    <mergeCell ref="P625:Y625"/>
    <mergeCell ref="P635:Y635"/>
    <mergeCell ref="P636:Y636"/>
    <mergeCell ref="P637:Y637"/>
    <mergeCell ref="F631:F632"/>
    <mergeCell ref="F633:F637"/>
    <mergeCell ref="D626:E626"/>
    <mergeCell ref="D627:E627"/>
    <mergeCell ref="D628:E628"/>
    <mergeCell ref="D629:E629"/>
    <mergeCell ref="D617:E617"/>
    <mergeCell ref="D594:E594"/>
    <mergeCell ref="P594:Y594"/>
    <mergeCell ref="G590:G591"/>
    <mergeCell ref="O590:O591"/>
    <mergeCell ref="P587:Y587"/>
    <mergeCell ref="P588:Y588"/>
    <mergeCell ref="P599:Y599"/>
    <mergeCell ref="P603:Y603"/>
    <mergeCell ref="D569:E569"/>
    <mergeCell ref="D570:E570"/>
    <mergeCell ref="D576:E576"/>
    <mergeCell ref="D577:E577"/>
    <mergeCell ref="D563:E566"/>
    <mergeCell ref="D571:E575"/>
    <mergeCell ref="D654:E654"/>
    <mergeCell ref="P654:Y654"/>
    <mergeCell ref="D663:E663"/>
    <mergeCell ref="P663:Y663"/>
    <mergeCell ref="D581:E585"/>
    <mergeCell ref="D586:E586"/>
    <mergeCell ref="D587:E587"/>
    <mergeCell ref="D588:E588"/>
    <mergeCell ref="D589:E589"/>
    <mergeCell ref="P589:Y589"/>
    <mergeCell ref="P590:Y590"/>
    <mergeCell ref="P591:Y591"/>
    <mergeCell ref="D590:E591"/>
    <mergeCell ref="F590:F591"/>
    <mergeCell ref="D602:E602"/>
    <mergeCell ref="P602:Y602"/>
    <mergeCell ref="D611:E611"/>
    <mergeCell ref="P611:Y611"/>
    <mergeCell ref="P585:Y585"/>
    <mergeCell ref="P586:Y586"/>
    <mergeCell ref="P580:Y580"/>
    <mergeCell ref="P581:Y581"/>
    <mergeCell ref="P582:Y582"/>
    <mergeCell ref="P573:Y573"/>
    <mergeCell ref="P575:Y575"/>
    <mergeCell ref="P576:Y576"/>
    <mergeCell ref="P577:Y577"/>
    <mergeCell ref="P567:Y567"/>
    <mergeCell ref="D556:E556"/>
    <mergeCell ref="P556:Y556"/>
    <mergeCell ref="P568:Y568"/>
    <mergeCell ref="P570:Y570"/>
    <mergeCell ref="P571:Y571"/>
    <mergeCell ref="P572:Y572"/>
    <mergeCell ref="D580:E580"/>
    <mergeCell ref="F567:F568"/>
    <mergeCell ref="F571:F575"/>
    <mergeCell ref="F581:F585"/>
    <mergeCell ref="H570:N570"/>
    <mergeCell ref="H571:N571"/>
    <mergeCell ref="H572:N572"/>
    <mergeCell ref="H573:N573"/>
    <mergeCell ref="H576:N576"/>
    <mergeCell ref="H577:N577"/>
    <mergeCell ref="H581:N581"/>
    <mergeCell ref="H582:N582"/>
    <mergeCell ref="H583:N583"/>
    <mergeCell ref="H564:N564"/>
    <mergeCell ref="H565:N565"/>
    <mergeCell ref="H557:N557"/>
    <mergeCell ref="D567:E567"/>
    <mergeCell ref="D568:E568"/>
    <mergeCell ref="P583:Y583"/>
    <mergeCell ref="P553:Y553"/>
    <mergeCell ref="D552:E553"/>
    <mergeCell ref="F552:F553"/>
    <mergeCell ref="G552:G553"/>
    <mergeCell ref="O552:O553"/>
    <mergeCell ref="H566:N566"/>
    <mergeCell ref="H567:N567"/>
    <mergeCell ref="H568:N568"/>
    <mergeCell ref="H569:N569"/>
    <mergeCell ref="P569:Y569"/>
    <mergeCell ref="D548:E548"/>
    <mergeCell ref="D549:E549"/>
    <mergeCell ref="D550:E550"/>
    <mergeCell ref="D551:E551"/>
    <mergeCell ref="P566:Y566"/>
    <mergeCell ref="G556:N556"/>
    <mergeCell ref="G580:N580"/>
    <mergeCell ref="G574:G575"/>
    <mergeCell ref="H574:N575"/>
    <mergeCell ref="O574:O575"/>
    <mergeCell ref="P574:Y574"/>
    <mergeCell ref="H550:N550"/>
    <mergeCell ref="H551:N551"/>
    <mergeCell ref="H552:N553"/>
    <mergeCell ref="H558:N558"/>
    <mergeCell ref="H559:N559"/>
    <mergeCell ref="H560:N560"/>
    <mergeCell ref="H561:N561"/>
    <mergeCell ref="H562:N562"/>
    <mergeCell ref="P561:Y561"/>
    <mergeCell ref="P562:Y562"/>
    <mergeCell ref="P563:Y563"/>
    <mergeCell ref="P564:Y564"/>
    <mergeCell ref="P565:Y565"/>
    <mergeCell ref="P552:Y552"/>
    <mergeCell ref="P557:Y557"/>
    <mergeCell ref="P546:Y546"/>
    <mergeCell ref="P558:Y558"/>
    <mergeCell ref="P559:Y559"/>
    <mergeCell ref="P560:Y560"/>
    <mergeCell ref="D557:E560"/>
    <mergeCell ref="D561:E561"/>
    <mergeCell ref="D562:E562"/>
    <mergeCell ref="P550:Y550"/>
    <mergeCell ref="P551:Y551"/>
    <mergeCell ref="P540:Y540"/>
    <mergeCell ref="H563:N563"/>
    <mergeCell ref="H548:N548"/>
    <mergeCell ref="H549:N549"/>
    <mergeCell ref="H546:N546"/>
    <mergeCell ref="H547:N547"/>
    <mergeCell ref="P547:Y547"/>
    <mergeCell ref="P548:Y548"/>
    <mergeCell ref="P549:Y549"/>
    <mergeCell ref="D540:E542"/>
    <mergeCell ref="D543:E546"/>
    <mergeCell ref="D547:E547"/>
    <mergeCell ref="P535:Y535"/>
    <mergeCell ref="P536:Y536"/>
    <mergeCell ref="P543:Y543"/>
    <mergeCell ref="P544:Y544"/>
    <mergeCell ref="P545:Y545"/>
    <mergeCell ref="P527:Y527"/>
    <mergeCell ref="P542:Y542"/>
    <mergeCell ref="P528:Y528"/>
    <mergeCell ref="P529:Y529"/>
    <mergeCell ref="P530:Y530"/>
    <mergeCell ref="P532:Y532"/>
    <mergeCell ref="P533:Y533"/>
    <mergeCell ref="P534:Y534"/>
    <mergeCell ref="F543:F546"/>
    <mergeCell ref="H540:N540"/>
    <mergeCell ref="H541:N541"/>
    <mergeCell ref="H542:N542"/>
    <mergeCell ref="H543:N543"/>
    <mergeCell ref="H544:N544"/>
    <mergeCell ref="H545:N545"/>
    <mergeCell ref="P541:Y541"/>
    <mergeCell ref="H535:N535"/>
    <mergeCell ref="H536:N536"/>
    <mergeCell ref="D520:E527"/>
    <mergeCell ref="D528:E532"/>
    <mergeCell ref="F520:F527"/>
    <mergeCell ref="H530:N530"/>
    <mergeCell ref="H533:N533"/>
    <mergeCell ref="H524:N524"/>
    <mergeCell ref="H525:N525"/>
    <mergeCell ref="H528:N528"/>
    <mergeCell ref="H529:N529"/>
    <mergeCell ref="P520:Y520"/>
    <mergeCell ref="P521:Y521"/>
    <mergeCell ref="P522:Y522"/>
    <mergeCell ref="P523:Y523"/>
    <mergeCell ref="P524:Y524"/>
    <mergeCell ref="P525:Y525"/>
    <mergeCell ref="P526:Y526"/>
    <mergeCell ref="H534:N534"/>
    <mergeCell ref="G531:G532"/>
    <mergeCell ref="H531:N532"/>
    <mergeCell ref="D536:E536"/>
    <mergeCell ref="D533:E533"/>
    <mergeCell ref="D534:E534"/>
    <mergeCell ref="D535:E535"/>
    <mergeCell ref="D539:E539"/>
    <mergeCell ref="P539:Y539"/>
    <mergeCell ref="O531:O532"/>
    <mergeCell ref="P531:Y531"/>
    <mergeCell ref="H526:N526"/>
    <mergeCell ref="H527:N527"/>
    <mergeCell ref="G539:N539"/>
    <mergeCell ref="P514:Y514"/>
    <mergeCell ref="P515:Y515"/>
    <mergeCell ref="P503:Y503"/>
    <mergeCell ref="P504:Y504"/>
    <mergeCell ref="P505:Y505"/>
    <mergeCell ref="D504:E504"/>
    <mergeCell ref="D505:E507"/>
    <mergeCell ref="D512:E512"/>
    <mergeCell ref="D513:E513"/>
    <mergeCell ref="D514:E514"/>
    <mergeCell ref="D515:E515"/>
    <mergeCell ref="P511:Y511"/>
    <mergeCell ref="P506:Y506"/>
    <mergeCell ref="P507:Y507"/>
    <mergeCell ref="P508:Y508"/>
    <mergeCell ref="D519:E519"/>
    <mergeCell ref="P519:Y519"/>
    <mergeCell ref="P512:Y512"/>
    <mergeCell ref="P513:Y513"/>
    <mergeCell ref="H503:N503"/>
    <mergeCell ref="H504:N504"/>
    <mergeCell ref="P498:Y498"/>
    <mergeCell ref="P486:Y486"/>
    <mergeCell ref="P487:Y487"/>
    <mergeCell ref="P488:Y488"/>
    <mergeCell ref="P489:Y489"/>
    <mergeCell ref="P490:Y490"/>
    <mergeCell ref="P492:Y492"/>
    <mergeCell ref="P493:Y493"/>
    <mergeCell ref="P494:Y494"/>
    <mergeCell ref="P495:Y495"/>
    <mergeCell ref="P491:Y491"/>
    <mergeCell ref="P477:Y477"/>
    <mergeCell ref="P479:Y479"/>
    <mergeCell ref="P480:Y480"/>
    <mergeCell ref="P516:Y516"/>
    <mergeCell ref="D486:E488"/>
    <mergeCell ref="D485:E485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2"/>
    <mergeCell ref="D503:E503"/>
    <mergeCell ref="D516:E516"/>
    <mergeCell ref="P496:Y496"/>
    <mergeCell ref="O490:O491"/>
    <mergeCell ref="G490:G491"/>
    <mergeCell ref="P497:Y497"/>
    <mergeCell ref="D474:E474"/>
    <mergeCell ref="P474:Y474"/>
    <mergeCell ref="P500:Y500"/>
    <mergeCell ref="P501:Y501"/>
    <mergeCell ref="P502:Y502"/>
    <mergeCell ref="P481:Y481"/>
    <mergeCell ref="P482:Y482"/>
    <mergeCell ref="P483:Y483"/>
    <mergeCell ref="P485:Y485"/>
    <mergeCell ref="D475:E478"/>
    <mergeCell ref="P499:Y499"/>
    <mergeCell ref="O477:O478"/>
    <mergeCell ref="P478:Y478"/>
    <mergeCell ref="P484:Y484"/>
    <mergeCell ref="O483:O484"/>
    <mergeCell ref="G483:G484"/>
    <mergeCell ref="D479:E484"/>
    <mergeCell ref="F475:F478"/>
    <mergeCell ref="F479:F484"/>
    <mergeCell ref="D489:E491"/>
    <mergeCell ref="F489:F491"/>
    <mergeCell ref="H495:N495"/>
    <mergeCell ref="H496:N496"/>
    <mergeCell ref="H497:N497"/>
    <mergeCell ref="H498:N498"/>
    <mergeCell ref="H499:N499"/>
    <mergeCell ref="H500:N500"/>
    <mergeCell ref="H501:N501"/>
    <mergeCell ref="H502:N502"/>
    <mergeCell ref="H492:N492"/>
    <mergeCell ref="H493:N493"/>
    <mergeCell ref="H494:N494"/>
    <mergeCell ref="D448:E454"/>
    <mergeCell ref="F448:F454"/>
    <mergeCell ref="G453:G454"/>
    <mergeCell ref="O453:O454"/>
    <mergeCell ref="P454:Y454"/>
    <mergeCell ref="D457:E461"/>
    <mergeCell ref="F457:F461"/>
    <mergeCell ref="G460:G461"/>
    <mergeCell ref="O460:O461"/>
    <mergeCell ref="P461:Y461"/>
    <mergeCell ref="P456:Y456"/>
    <mergeCell ref="P457:Y457"/>
    <mergeCell ref="P458:Y458"/>
    <mergeCell ref="P459:Y459"/>
    <mergeCell ref="P460:Y460"/>
    <mergeCell ref="D455:E455"/>
    <mergeCell ref="D456:E456"/>
    <mergeCell ref="H455:N455"/>
    <mergeCell ref="H456:N456"/>
    <mergeCell ref="H457:N457"/>
    <mergeCell ref="H458:N458"/>
    <mergeCell ref="H459:N459"/>
    <mergeCell ref="P450:Y450"/>
    <mergeCell ref="P451:Y451"/>
    <mergeCell ref="P452:Y452"/>
    <mergeCell ref="P453:Y453"/>
    <mergeCell ref="P455:Y455"/>
    <mergeCell ref="P448:Y448"/>
    <mergeCell ref="P449:Y449"/>
    <mergeCell ref="D235:E247"/>
    <mergeCell ref="D248:E254"/>
    <mergeCell ref="D255:E269"/>
    <mergeCell ref="D270:E275"/>
    <mergeCell ref="D276:E298"/>
    <mergeCell ref="D299:E321"/>
    <mergeCell ref="D331:E338"/>
    <mergeCell ref="D339:E346"/>
    <mergeCell ref="D347:E365"/>
    <mergeCell ref="G329:G330"/>
    <mergeCell ref="F322:F330"/>
    <mergeCell ref="D322:E330"/>
    <mergeCell ref="D447:E447"/>
    <mergeCell ref="D426:E436"/>
    <mergeCell ref="D437:E439"/>
    <mergeCell ref="D440:E444"/>
    <mergeCell ref="F382:F384"/>
    <mergeCell ref="F235:F247"/>
    <mergeCell ref="P402:Y402"/>
    <mergeCell ref="P403:Y403"/>
    <mergeCell ref="P404:Y404"/>
    <mergeCell ref="P365:Y365"/>
    <mergeCell ref="P341:Y341"/>
    <mergeCell ref="P342:Y342"/>
    <mergeCell ref="P353:Y353"/>
    <mergeCell ref="H365:N365"/>
    <mergeCell ref="H366:N366"/>
    <mergeCell ref="H367:N367"/>
    <mergeCell ref="H368:N368"/>
    <mergeCell ref="O329:O330"/>
    <mergeCell ref="O465:O466"/>
    <mergeCell ref="F248:F254"/>
    <mergeCell ref="F255:F269"/>
    <mergeCell ref="F270:F275"/>
    <mergeCell ref="F276:F298"/>
    <mergeCell ref="F299:F321"/>
    <mergeCell ref="F331:F338"/>
    <mergeCell ref="F339:F346"/>
    <mergeCell ref="F347:F365"/>
    <mergeCell ref="H277:N277"/>
    <mergeCell ref="H278:N278"/>
    <mergeCell ref="H279:N279"/>
    <mergeCell ref="H280:N280"/>
    <mergeCell ref="H281:N281"/>
    <mergeCell ref="H282:N282"/>
    <mergeCell ref="H283:N283"/>
    <mergeCell ref="H284:N284"/>
    <mergeCell ref="H285:N285"/>
    <mergeCell ref="H286:N286"/>
    <mergeCell ref="H287:N287"/>
    <mergeCell ref="P400:Y400"/>
    <mergeCell ref="P383:Y383"/>
    <mergeCell ref="P384:Y384"/>
    <mergeCell ref="P385:Y385"/>
    <mergeCell ref="P386:Y386"/>
    <mergeCell ref="P387:Y387"/>
    <mergeCell ref="F385:F388"/>
    <mergeCell ref="F389:F422"/>
    <mergeCell ref="H386:N386"/>
    <mergeCell ref="P373:Y373"/>
    <mergeCell ref="P462:Y462"/>
    <mergeCell ref="P463:Y463"/>
    <mergeCell ref="P466:Y466"/>
    <mergeCell ref="P340:Y340"/>
    <mergeCell ref="P331:Y331"/>
    <mergeCell ref="P332:Y332"/>
    <mergeCell ref="P333:Y333"/>
    <mergeCell ref="P334:Y334"/>
    <mergeCell ref="P335:Y335"/>
    <mergeCell ref="P336:Y336"/>
    <mergeCell ref="P337:Y337"/>
    <mergeCell ref="P338:Y338"/>
    <mergeCell ref="P339:Y339"/>
    <mergeCell ref="P432:Y432"/>
    <mergeCell ref="P433:Y433"/>
    <mergeCell ref="P434:Y434"/>
    <mergeCell ref="P435:Y435"/>
    <mergeCell ref="P436:Y436"/>
    <mergeCell ref="P437:Y437"/>
    <mergeCell ref="P438:Y438"/>
    <mergeCell ref="P426:Y426"/>
    <mergeCell ref="P427:Y427"/>
    <mergeCell ref="P405:Y405"/>
    <mergeCell ref="P406:Y406"/>
    <mergeCell ref="P407:Y407"/>
    <mergeCell ref="P408:Y408"/>
    <mergeCell ref="P359:Y359"/>
    <mergeCell ref="P360:Y360"/>
    <mergeCell ref="P361:Y361"/>
    <mergeCell ref="P362:Y362"/>
    <mergeCell ref="P351:Y351"/>
    <mergeCell ref="P352:Y352"/>
    <mergeCell ref="P343:Y343"/>
    <mergeCell ref="D366:E369"/>
    <mergeCell ref="D370:E376"/>
    <mergeCell ref="D377:E381"/>
    <mergeCell ref="D382:E384"/>
    <mergeCell ref="D385:E388"/>
    <mergeCell ref="D389:E422"/>
    <mergeCell ref="P416:Y416"/>
    <mergeCell ref="P417:Y417"/>
    <mergeCell ref="P418:Y418"/>
    <mergeCell ref="P401:Y401"/>
    <mergeCell ref="F366:F369"/>
    <mergeCell ref="F370:F376"/>
    <mergeCell ref="F377:F381"/>
    <mergeCell ref="P392:Y392"/>
    <mergeCell ref="P393:Y393"/>
    <mergeCell ref="P394:Y394"/>
    <mergeCell ref="P395:Y395"/>
    <mergeCell ref="P396:Y396"/>
    <mergeCell ref="P397:Y397"/>
    <mergeCell ref="P398:Y398"/>
    <mergeCell ref="P399:Y399"/>
    <mergeCell ref="P440:Y440"/>
    <mergeCell ref="P441:Y441"/>
    <mergeCell ref="P442:Y442"/>
    <mergeCell ref="P443:Y443"/>
    <mergeCell ref="P444:Y444"/>
    <mergeCell ref="P419:Y419"/>
    <mergeCell ref="P420:Y420"/>
    <mergeCell ref="P421:Y421"/>
    <mergeCell ref="P422:Y422"/>
    <mergeCell ref="P410:Y410"/>
    <mergeCell ref="P411:Y411"/>
    <mergeCell ref="P412:Y412"/>
    <mergeCell ref="P413:Y413"/>
    <mergeCell ref="P414:Y414"/>
    <mergeCell ref="P415:Y415"/>
    <mergeCell ref="P431:Y431"/>
    <mergeCell ref="P409:Y409"/>
    <mergeCell ref="P439:Y439"/>
    <mergeCell ref="P428:Y428"/>
    <mergeCell ref="P429:Y429"/>
    <mergeCell ref="P430:Y430"/>
    <mergeCell ref="P388:Y388"/>
    <mergeCell ref="P389:Y389"/>
    <mergeCell ref="P390:Y390"/>
    <mergeCell ref="P391:Y391"/>
    <mergeCell ref="P318:Y318"/>
    <mergeCell ref="P319:Y319"/>
    <mergeCell ref="P320:Y320"/>
    <mergeCell ref="P374:Y374"/>
    <mergeCell ref="P375:Y375"/>
    <mergeCell ref="P376:Y376"/>
    <mergeCell ref="P377:Y377"/>
    <mergeCell ref="P378:Y378"/>
    <mergeCell ref="P379:Y379"/>
    <mergeCell ref="P380:Y380"/>
    <mergeCell ref="P381:Y381"/>
    <mergeCell ref="P382:Y382"/>
    <mergeCell ref="P366:Y366"/>
    <mergeCell ref="P367:Y367"/>
    <mergeCell ref="P368:Y368"/>
    <mergeCell ref="P369:Y369"/>
    <mergeCell ref="P370:Y370"/>
    <mergeCell ref="P371:Y371"/>
    <mergeCell ref="P372:Y372"/>
    <mergeCell ref="P344:Y344"/>
    <mergeCell ref="P345:Y345"/>
    <mergeCell ref="P350:Y350"/>
    <mergeCell ref="P357:Y357"/>
    <mergeCell ref="P358:Y358"/>
    <mergeCell ref="P356:Y356"/>
    <mergeCell ref="P354:Y354"/>
    <mergeCell ref="P281:Y281"/>
    <mergeCell ref="H244:N244"/>
    <mergeCell ref="H245:N245"/>
    <mergeCell ref="H246:N246"/>
    <mergeCell ref="H247:N247"/>
    <mergeCell ref="H248:N248"/>
    <mergeCell ref="H273:N273"/>
    <mergeCell ref="H272:N272"/>
    <mergeCell ref="P346:Y346"/>
    <mergeCell ref="P330:Y330"/>
    <mergeCell ref="H288:N288"/>
    <mergeCell ref="H289:N289"/>
    <mergeCell ref="H290:N290"/>
    <mergeCell ref="H291:N291"/>
    <mergeCell ref="H292:N292"/>
    <mergeCell ref="H293:N293"/>
    <mergeCell ref="H294:N294"/>
    <mergeCell ref="H295:N295"/>
    <mergeCell ref="H296:N296"/>
    <mergeCell ref="H297:N297"/>
    <mergeCell ref="H298:N298"/>
    <mergeCell ref="H299:N299"/>
    <mergeCell ref="H300:N300"/>
    <mergeCell ref="H301:N301"/>
    <mergeCell ref="H302:N302"/>
    <mergeCell ref="H303:N303"/>
    <mergeCell ref="H304:N304"/>
    <mergeCell ref="H305:N305"/>
    <mergeCell ref="H306:N306"/>
    <mergeCell ref="H307:N307"/>
    <mergeCell ref="H251:N251"/>
    <mergeCell ref="H252:N252"/>
    <mergeCell ref="H253:N253"/>
    <mergeCell ref="H254:N254"/>
    <mergeCell ref="H255:N255"/>
    <mergeCell ref="H256:N256"/>
    <mergeCell ref="P316:Y316"/>
    <mergeCell ref="P317:Y317"/>
    <mergeCell ref="P322:Y322"/>
    <mergeCell ref="P323:Y323"/>
    <mergeCell ref="P324:Y324"/>
    <mergeCell ref="P325:Y325"/>
    <mergeCell ref="P326:Y326"/>
    <mergeCell ref="P327:Y327"/>
    <mergeCell ref="P328:Y328"/>
    <mergeCell ref="P329:Y329"/>
    <mergeCell ref="P282:Y282"/>
    <mergeCell ref="P283:Y283"/>
    <mergeCell ref="H308:N308"/>
    <mergeCell ref="H309:N309"/>
    <mergeCell ref="H310:N310"/>
    <mergeCell ref="H311:N311"/>
    <mergeCell ref="H312:N312"/>
    <mergeCell ref="H313:N313"/>
    <mergeCell ref="H314:N314"/>
    <mergeCell ref="H315:N315"/>
    <mergeCell ref="H316:N316"/>
    <mergeCell ref="H317:N317"/>
    <mergeCell ref="H318:N318"/>
    <mergeCell ref="H319:N319"/>
    <mergeCell ref="H320:N320"/>
    <mergeCell ref="H321:N321"/>
    <mergeCell ref="P270:Y270"/>
    <mergeCell ref="P271:Y271"/>
    <mergeCell ref="H242:N242"/>
    <mergeCell ref="P242:Y242"/>
    <mergeCell ref="P243:Y243"/>
    <mergeCell ref="P244:Y244"/>
    <mergeCell ref="P245:Y245"/>
    <mergeCell ref="P239:Y239"/>
    <mergeCell ref="P278:Y278"/>
    <mergeCell ref="P279:Y279"/>
    <mergeCell ref="P280:Y280"/>
    <mergeCell ref="P276:Y276"/>
    <mergeCell ref="H274:N274"/>
    <mergeCell ref="H243:N243"/>
    <mergeCell ref="P274:Y274"/>
    <mergeCell ref="P275:Y275"/>
    <mergeCell ref="P260:Y260"/>
    <mergeCell ref="P261:Y261"/>
    <mergeCell ref="P262:Y262"/>
    <mergeCell ref="P254:Y254"/>
    <mergeCell ref="P264:Y264"/>
    <mergeCell ref="P265:Y265"/>
    <mergeCell ref="H260:N260"/>
    <mergeCell ref="H261:N261"/>
    <mergeCell ref="H262:N262"/>
    <mergeCell ref="H263:N263"/>
    <mergeCell ref="H264:N264"/>
    <mergeCell ref="H265:N265"/>
    <mergeCell ref="P253:Y253"/>
    <mergeCell ref="P266:Y266"/>
    <mergeCell ref="P267:Y267"/>
    <mergeCell ref="P268:Y268"/>
    <mergeCell ref="P269:Y269"/>
    <mergeCell ref="H250:N250"/>
    <mergeCell ref="H228:N228"/>
    <mergeCell ref="P231:Y231"/>
    <mergeCell ref="D225:E234"/>
    <mergeCell ref="I202:M202"/>
    <mergeCell ref="I204:M204"/>
    <mergeCell ref="J205:Y205"/>
    <mergeCell ref="P240:Y240"/>
    <mergeCell ref="P241:Y241"/>
    <mergeCell ref="P238:Y238"/>
    <mergeCell ref="P258:Y258"/>
    <mergeCell ref="P259:Y259"/>
    <mergeCell ref="H249:N249"/>
    <mergeCell ref="P249:Y249"/>
    <mergeCell ref="P250:Y250"/>
    <mergeCell ref="P263:Y263"/>
    <mergeCell ref="P251:Y251"/>
    <mergeCell ref="P252:Y252"/>
    <mergeCell ref="P235:Y235"/>
    <mergeCell ref="P255:Y255"/>
    <mergeCell ref="P256:Y256"/>
    <mergeCell ref="P257:Y257"/>
    <mergeCell ref="H259:N259"/>
    <mergeCell ref="H257:N257"/>
    <mergeCell ref="H258:N258"/>
    <mergeCell ref="P246:Y246"/>
    <mergeCell ref="P247:Y247"/>
    <mergeCell ref="P237:Y237"/>
    <mergeCell ref="H237:N237"/>
    <mergeCell ref="H238:N238"/>
    <mergeCell ref="H239:N239"/>
    <mergeCell ref="H240:N240"/>
    <mergeCell ref="H241:N241"/>
    <mergeCell ref="E194:J194"/>
    <mergeCell ref="E195:J195"/>
    <mergeCell ref="L195:O195"/>
    <mergeCell ref="P195:R195"/>
    <mergeCell ref="E196:J196"/>
    <mergeCell ref="L196:O196"/>
    <mergeCell ref="E197:J198"/>
    <mergeCell ref="K197:K198"/>
    <mergeCell ref="L197:O197"/>
    <mergeCell ref="L198:O198"/>
    <mergeCell ref="P198:Q198"/>
    <mergeCell ref="D224:E224"/>
    <mergeCell ref="G224:N224"/>
    <mergeCell ref="H225:N225"/>
    <mergeCell ref="I200:Y200"/>
    <mergeCell ref="V213:Y213"/>
    <mergeCell ref="H227:N227"/>
    <mergeCell ref="P194:R194"/>
    <mergeCell ref="L194:O194"/>
    <mergeCell ref="T177:Y177"/>
    <mergeCell ref="P197:Q197"/>
    <mergeCell ref="P228:Y228"/>
    <mergeCell ref="P248:Y248"/>
    <mergeCell ref="H229:N229"/>
    <mergeCell ref="H230:N230"/>
    <mergeCell ref="H231:N231"/>
    <mergeCell ref="H232:N232"/>
    <mergeCell ref="H233:N233"/>
    <mergeCell ref="H234:N234"/>
    <mergeCell ref="H235:N235"/>
    <mergeCell ref="H236:N236"/>
    <mergeCell ref="L193:O193"/>
    <mergeCell ref="I181:M181"/>
    <mergeCell ref="I183:M183"/>
    <mergeCell ref="I185:M185"/>
    <mergeCell ref="I187:M187"/>
    <mergeCell ref="I189:M189"/>
    <mergeCell ref="P193:R193"/>
    <mergeCell ref="I177:M177"/>
    <mergeCell ref="I179:M179"/>
    <mergeCell ref="H226:N226"/>
    <mergeCell ref="E192:Y192"/>
    <mergeCell ref="V215:Y215"/>
    <mergeCell ref="D212:Y212"/>
    <mergeCell ref="F225:F234"/>
    <mergeCell ref="Q215:S215"/>
    <mergeCell ref="F215:P215"/>
    <mergeCell ref="P196:Q196"/>
    <mergeCell ref="E193:J193"/>
    <mergeCell ref="Q213:S213"/>
    <mergeCell ref="Q214:S214"/>
    <mergeCell ref="D658:E658"/>
    <mergeCell ref="D659:E659"/>
    <mergeCell ref="D660:E660"/>
    <mergeCell ref="D664:E664"/>
    <mergeCell ref="D471:E471"/>
    <mergeCell ref="D508:E508"/>
    <mergeCell ref="D511:E511"/>
    <mergeCell ref="G477:G478"/>
    <mergeCell ref="F486:F488"/>
    <mergeCell ref="D462:E462"/>
    <mergeCell ref="D468:E470"/>
    <mergeCell ref="D467:E467"/>
    <mergeCell ref="D463:E466"/>
    <mergeCell ref="P306:Y306"/>
    <mergeCell ref="P307:Y307"/>
    <mergeCell ref="P308:Y308"/>
    <mergeCell ref="P309:Y309"/>
    <mergeCell ref="P310:Y310"/>
    <mergeCell ref="P311:Y311"/>
    <mergeCell ref="P447:Y447"/>
    <mergeCell ref="P470:Y470"/>
    <mergeCell ref="P464:Y464"/>
    <mergeCell ref="P465:Y465"/>
    <mergeCell ref="P471:Y471"/>
    <mergeCell ref="P312:Y312"/>
    <mergeCell ref="P313:Y313"/>
    <mergeCell ref="P347:Y347"/>
    <mergeCell ref="P348:Y348"/>
    <mergeCell ref="P349:Y349"/>
    <mergeCell ref="P321:Y321"/>
    <mergeCell ref="P314:Y314"/>
    <mergeCell ref="P315:Y315"/>
    <mergeCell ref="P272:Y272"/>
    <mergeCell ref="P273:Y273"/>
    <mergeCell ref="P277:Y277"/>
    <mergeCell ref="V214:Y214"/>
    <mergeCell ref="P284:Y284"/>
    <mergeCell ref="P290:Y290"/>
    <mergeCell ref="P291:Y291"/>
    <mergeCell ref="P304:Y304"/>
    <mergeCell ref="P299:Y299"/>
    <mergeCell ref="P303:Y303"/>
    <mergeCell ref="P229:Y229"/>
    <mergeCell ref="P300:Y300"/>
    <mergeCell ref="P301:Y301"/>
    <mergeCell ref="H266:N266"/>
    <mergeCell ref="H275:N275"/>
    <mergeCell ref="H276:N276"/>
    <mergeCell ref="H267:N267"/>
    <mergeCell ref="H268:N268"/>
    <mergeCell ref="H269:N269"/>
    <mergeCell ref="H270:N270"/>
    <mergeCell ref="H271:N271"/>
    <mergeCell ref="P236:Y236"/>
    <mergeCell ref="D222:Y222"/>
    <mergeCell ref="F214:P214"/>
    <mergeCell ref="P232:Y232"/>
    <mergeCell ref="P233:Y233"/>
    <mergeCell ref="P234:Y234"/>
    <mergeCell ref="C220:I220"/>
    <mergeCell ref="P230:Y230"/>
    <mergeCell ref="P225:Y225"/>
    <mergeCell ref="P226:Y226"/>
    <mergeCell ref="P227:Y227"/>
    <mergeCell ref="D603:E606"/>
    <mergeCell ref="D639:E639"/>
    <mergeCell ref="D655:E655"/>
    <mergeCell ref="D656:E656"/>
    <mergeCell ref="D657:E657"/>
    <mergeCell ref="P297:Y297"/>
    <mergeCell ref="P302:Y302"/>
    <mergeCell ref="P298:Y298"/>
    <mergeCell ref="P292:Y292"/>
    <mergeCell ref="P293:Y293"/>
    <mergeCell ref="P294:Y294"/>
    <mergeCell ref="P295:Y295"/>
    <mergeCell ref="P296:Y296"/>
    <mergeCell ref="P285:Y285"/>
    <mergeCell ref="P286:Y286"/>
    <mergeCell ref="P287:Y287"/>
    <mergeCell ref="P288:Y288"/>
    <mergeCell ref="P289:Y289"/>
    <mergeCell ref="P475:Y475"/>
    <mergeCell ref="P476:Y476"/>
    <mergeCell ref="P469:Y469"/>
    <mergeCell ref="P467:Y467"/>
    <mergeCell ref="P468:Y468"/>
    <mergeCell ref="P363:Y363"/>
    <mergeCell ref="P364:Y364"/>
    <mergeCell ref="P355:Y355"/>
    <mergeCell ref="G584:G585"/>
    <mergeCell ref="H584:N585"/>
    <mergeCell ref="P584:Y584"/>
    <mergeCell ref="O584:O585"/>
    <mergeCell ref="H460:N461"/>
    <mergeCell ref="P305:Y305"/>
  </mergeCells>
  <phoneticPr fontId="5"/>
  <conditionalFormatting sqref="I20:M20">
    <cfRule type="expression" dxfId="481" priority="482" stopIfTrue="1">
      <formula>ISBLANK($I20)</formula>
    </cfRule>
  </conditionalFormatting>
  <conditionalFormatting sqref="I22:Y22">
    <cfRule type="expression" dxfId="480" priority="481" stopIfTrue="1">
      <formula>AND(I22&lt;&gt;"", OR(ISERROR(FIND("@"&amp;LEFT(I22,3)&amp;"@", 都道府県3))=FALSE, ISERROR(FIND("@"&amp;LEFT(I22,4)&amp;"@",都道府県4))=FALSE))=FALSE</formula>
    </cfRule>
  </conditionalFormatting>
  <conditionalFormatting sqref="I24:Y24">
    <cfRule type="expression" dxfId="479" priority="480" stopIfTrue="1">
      <formula>ISBLANK($I24)</formula>
    </cfRule>
  </conditionalFormatting>
  <conditionalFormatting sqref="I26:Y26">
    <cfRule type="expression" dxfId="478" priority="479" stopIfTrue="1">
      <formula>ISBLANK($I26)</formula>
    </cfRule>
  </conditionalFormatting>
  <conditionalFormatting sqref="I28:Y28">
    <cfRule type="expression" dxfId="477" priority="478" stopIfTrue="1">
      <formula>ISBLANK($I28)</formula>
    </cfRule>
  </conditionalFormatting>
  <conditionalFormatting sqref="I30:Y30">
    <cfRule type="expression" dxfId="476" priority="477" stopIfTrue="1">
      <formula>ISBLANK($I30)</formula>
    </cfRule>
  </conditionalFormatting>
  <conditionalFormatting sqref="I32:Y32">
    <cfRule type="expression" dxfId="475" priority="476" stopIfTrue="1">
      <formula>ISBLANK($I32)</formula>
    </cfRule>
  </conditionalFormatting>
  <conditionalFormatting sqref="I34:M34">
    <cfRule type="expression" dxfId="474" priority="475" stopIfTrue="1">
      <formula>NOT(AND(I34&lt;&gt;"",ISNUMBER(VALUE(SUBSTITUTE(I34,"-","")))))</formula>
    </cfRule>
  </conditionalFormatting>
  <conditionalFormatting sqref="I36:M36">
    <cfRule type="expression" dxfId="473" priority="474" stopIfTrue="1">
      <formula>NOT(AND(I36&lt;&gt;"",ISNUMBER(VALUE(SUBSTITUTE(I36,"-","")))))</formula>
    </cfRule>
  </conditionalFormatting>
  <conditionalFormatting sqref="I38:Y38">
    <cfRule type="expression" dxfId="472" priority="473" stopIfTrue="1">
      <formula>TRIM(I38)=""</formula>
    </cfRule>
  </conditionalFormatting>
  <conditionalFormatting sqref="I40:M40">
    <cfRule type="expression" dxfId="471" priority="472" stopIfTrue="1">
      <formula>AND($I40&lt;&gt;"一致する", $I40&lt;&gt;"一致しない")</formula>
    </cfRule>
  </conditionalFormatting>
  <conditionalFormatting sqref="I63:M63">
    <cfRule type="expression" dxfId="470" priority="471" stopIfTrue="1">
      <formula>AND(I63&lt;&gt;"しない", I63&lt;&gt;"する")</formula>
    </cfRule>
  </conditionalFormatting>
  <conditionalFormatting sqref="I69:M69">
    <cfRule type="expression" dxfId="469" priority="470" stopIfTrue="1">
      <formula>OR(AND($I63="する",ISBLANK($I69)),AND($I63="しない",NOT(ISBLANK($I69))))</formula>
    </cfRule>
  </conditionalFormatting>
  <conditionalFormatting sqref="I71:Y71">
    <cfRule type="expression" dxfId="468" priority="469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Y73">
    <cfRule type="expression" dxfId="467" priority="468" stopIfTrue="1">
      <formula>OR(AND($I63="する",ISBLANK($I73)),AND($I63="しない",NOT(ISBLANK($I73))))</formula>
    </cfRule>
  </conditionalFormatting>
  <conditionalFormatting sqref="I75:Y75">
    <cfRule type="expression" dxfId="466" priority="467" stopIfTrue="1">
      <formula>OR(AND($I63="する",ISBLANK($I75)),AND($I63="しない",NOT(ISBLANK($I75))))</formula>
    </cfRule>
  </conditionalFormatting>
  <conditionalFormatting sqref="I77:Y77">
    <cfRule type="expression" dxfId="465" priority="466" stopIfTrue="1">
      <formula>OR(AND($I63="する",ISBLANK($I77)),AND($I63="しない",NOT(ISBLANK($I77))))</formula>
    </cfRule>
  </conditionalFormatting>
  <conditionalFormatting sqref="I79:Y79">
    <cfRule type="expression" dxfId="464" priority="465" stopIfTrue="1">
      <formula>OR(AND($I63="する",ISBLANK($I79)),AND($I63="しない",NOT(ISBLANK($I79))))</formula>
    </cfRule>
  </conditionalFormatting>
  <conditionalFormatting sqref="I81:Y81">
    <cfRule type="expression" dxfId="463" priority="464" stopIfTrue="1">
      <formula>OR(AND($I63="する",ISBLANK($I81)),AND($I63="しない",NOT(ISBLANK($I81))))</formula>
    </cfRule>
  </conditionalFormatting>
  <conditionalFormatting sqref="I83:M83">
    <cfRule type="expression" dxfId="462" priority="463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461" priority="462" stopIfTrue="1">
      <formula>OR(AND($I63="する",AND(I85&lt;&gt;"",NOT(ISNUMBER(VALUE(SUBSTITUTE(I85,"-","")))))), AND($I63="しない",NOT(ISBLANK($I85))))</formula>
    </cfRule>
  </conditionalFormatting>
  <conditionalFormatting sqref="I87:Y87">
    <cfRule type="expression" dxfId="460" priority="461" stopIfTrue="1">
      <formula>AND(I63="しない",NOT(ISBLANK($I87)))</formula>
    </cfRule>
  </conditionalFormatting>
  <conditionalFormatting sqref="I118:M118">
    <cfRule type="expression" dxfId="459" priority="460" stopIfTrue="1">
      <formula>AND(I118&lt;&gt;"",NOT(ISNUMBER(VALUE(SUBSTITUTE(I118,"-","")))))</formula>
    </cfRule>
  </conditionalFormatting>
  <conditionalFormatting sqref="I120:M120">
    <cfRule type="expression" dxfId="458" priority="459" stopIfTrue="1">
      <formula>AND(I120&lt;&gt;"",NOT(ISNUMBER(VALUE(SUBSTITUTE(I120,"-","")))))</formula>
    </cfRule>
  </conditionalFormatting>
  <conditionalFormatting sqref="I149:M149">
    <cfRule type="expression" dxfId="457" priority="458" stopIfTrue="1">
      <formula>AND(I149&lt;&gt;"しない", I149&lt;&gt;"する")</formula>
    </cfRule>
  </conditionalFormatting>
  <conditionalFormatting sqref="I151:M151">
    <cfRule type="expression" dxfId="456" priority="457" stopIfTrue="1">
      <formula>AND($I149="する",ISBLANK($I151))</formula>
    </cfRule>
  </conditionalFormatting>
  <conditionalFormatting sqref="I153:Y153">
    <cfRule type="expression" dxfId="455" priority="456" stopIfTrue="1">
      <formula>AND($I149="する",ISBLANK($I153))</formula>
    </cfRule>
  </conditionalFormatting>
  <conditionalFormatting sqref="I157:Y157">
    <cfRule type="expression" dxfId="454" priority="455" stopIfTrue="1">
      <formula>AND($I149="する",ISBLANK($I157))</formula>
    </cfRule>
  </conditionalFormatting>
  <conditionalFormatting sqref="I159:M159">
    <cfRule type="expression" dxfId="453" priority="454" stopIfTrue="1">
      <formula>AND($I149="する",NOT(AND(I159&lt;&gt;"",ISNUMBER(VALUE(SUBSTITUTE(I159,"-",""))))))</formula>
    </cfRule>
  </conditionalFormatting>
  <conditionalFormatting sqref="I161:M161">
    <cfRule type="expression" dxfId="452" priority="453" stopIfTrue="1">
      <formula>AND($I149="する",AND(I161&lt;&gt;"",NOT(ISNUMBER(VALUE(SUBSTITUTE(I161,"-",""))))))</formula>
    </cfRule>
  </conditionalFormatting>
  <conditionalFormatting sqref="I169:M169">
    <cfRule type="expression" dxfId="451" priority="452" stopIfTrue="1">
      <formula>ISBLANK(I169)</formula>
    </cfRule>
  </conditionalFormatting>
  <conditionalFormatting sqref="I171:M171">
    <cfRule type="expression" dxfId="450" priority="451" stopIfTrue="1">
      <formula>ISBLANK(I171)</formula>
    </cfRule>
  </conditionalFormatting>
  <conditionalFormatting sqref="I173:Y173">
    <cfRule type="expression" dxfId="449" priority="450" stopIfTrue="1">
      <formula>ISBLANK(I173)</formula>
    </cfRule>
  </conditionalFormatting>
  <conditionalFormatting sqref="K194">
    <cfRule type="expression" dxfId="448" priority="449" stopIfTrue="1">
      <formula>$A$193&lt;&gt;0</formula>
    </cfRule>
  </conditionalFormatting>
  <conditionalFormatting sqref="K195">
    <cfRule type="expression" dxfId="447" priority="448" stopIfTrue="1">
      <formula>$A$193&lt;&gt;0</formula>
    </cfRule>
  </conditionalFormatting>
  <conditionalFormatting sqref="L195:O195">
    <cfRule type="expression" dxfId="446" priority="447" stopIfTrue="1">
      <formula>AND($K195="○",ISBLANK($L195))</formula>
    </cfRule>
  </conditionalFormatting>
  <conditionalFormatting sqref="K196">
    <cfRule type="expression" dxfId="445" priority="446" stopIfTrue="1">
      <formula>$A$193&lt;&gt;0</formula>
    </cfRule>
  </conditionalFormatting>
  <conditionalFormatting sqref="L196:O196">
    <cfRule type="expression" dxfId="444" priority="445" stopIfTrue="1">
      <formula>AND($K196="○",ISBLANK($L196))</formula>
    </cfRule>
  </conditionalFormatting>
  <conditionalFormatting sqref="K197:K198">
    <cfRule type="expression" dxfId="443" priority="444" stopIfTrue="1">
      <formula>$A$193&lt;&gt;0</formula>
    </cfRule>
  </conditionalFormatting>
  <conditionalFormatting sqref="L197:O197">
    <cfRule type="expression" dxfId="442" priority="443" stopIfTrue="1">
      <formula>AND($K$197="○",ISBLANK($L197))</formula>
    </cfRule>
  </conditionalFormatting>
  <conditionalFormatting sqref="P197:Q197">
    <cfRule type="expression" dxfId="441" priority="442" stopIfTrue="1">
      <formula>AND($K$197="○",ISBLANK($P197))</formula>
    </cfRule>
  </conditionalFormatting>
  <conditionalFormatting sqref="I202:M202">
    <cfRule type="expression" dxfId="440" priority="441" stopIfTrue="1">
      <formula>ISBLANK($I202)</formula>
    </cfRule>
  </conditionalFormatting>
  <conditionalFormatting sqref="I204:M204">
    <cfRule type="expression" dxfId="439" priority="440" stopIfTrue="1">
      <formula>AND($I202="登録有",OR(TRIM($I204)="", AND(NOT(ISBLANK($I204)),OR(LEN(I204)&lt;&gt;LENB(I204),UPPER(LEFT(I204,1))&lt;&gt;"T",LEN(I204)&lt;&gt;14,NOT(ISNUMBER(VALUE(RIGHT(I204,LEN(I204)-1))))))))</formula>
    </cfRule>
  </conditionalFormatting>
  <conditionalFormatting sqref="F225:F234">
    <cfRule type="expression" dxfId="438" priority="439" stopIfTrue="1">
      <formula>希望&lt;&gt;0</formula>
    </cfRule>
  </conditionalFormatting>
  <conditionalFormatting sqref="O225">
    <cfRule type="expression" dxfId="437" priority="438" stopIfTrue="1">
      <formula>AND(F225="○",COUNTIF(O225:O233,"○")=0,TRIM(P234)="")</formula>
    </cfRule>
  </conditionalFormatting>
  <conditionalFormatting sqref="O226">
    <cfRule type="expression" dxfId="436" priority="437" stopIfTrue="1">
      <formula>AND(F225="○",COUNTIF(O225:O233,"○")=0,TRIM(P234)="")</formula>
    </cfRule>
  </conditionalFormatting>
  <conditionalFormatting sqref="O227">
    <cfRule type="expression" dxfId="435" priority="436" stopIfTrue="1">
      <formula>AND(F225="○",COUNTIF(O225:O233,"○")=0,TRIM(P234)="")</formula>
    </cfRule>
  </conditionalFormatting>
  <conditionalFormatting sqref="O228">
    <cfRule type="expression" dxfId="434" priority="435" stopIfTrue="1">
      <formula>AND(F225="○",COUNTIF(O225:O233,"○")=0,TRIM(P234)="")</formula>
    </cfRule>
  </conditionalFormatting>
  <conditionalFormatting sqref="O229">
    <cfRule type="expression" dxfId="433" priority="434" stopIfTrue="1">
      <formula>AND(F225="○",COUNTIF(O225:O233,"○")=0,TRIM(P234)="")</formula>
    </cfRule>
  </conditionalFormatting>
  <conditionalFormatting sqref="O230">
    <cfRule type="expression" dxfId="432" priority="433" stopIfTrue="1">
      <formula>AND(F225="○",COUNTIF(O225:O233,"○")=0,TRIM(P234)="")</formula>
    </cfRule>
  </conditionalFormatting>
  <conditionalFormatting sqref="O231">
    <cfRule type="expression" dxfId="431" priority="432" stopIfTrue="1">
      <formula>AND(F225="○",COUNTIF(O225:O233,"○")=0,TRIM(P234)="")</formula>
    </cfRule>
  </conditionalFormatting>
  <conditionalFormatting sqref="O232">
    <cfRule type="expression" dxfId="430" priority="431" stopIfTrue="1">
      <formula>AND(F225="○",COUNTIF(O225:O233,"○")=0,TRIM(P234)="")</formula>
    </cfRule>
  </conditionalFormatting>
  <conditionalFormatting sqref="O233">
    <cfRule type="expression" dxfId="429" priority="430" stopIfTrue="1">
      <formula>AND(F225="○",COUNTIF(O225:O233,"○")=0,TRIM(P234)="")</formula>
    </cfRule>
  </conditionalFormatting>
  <conditionalFormatting sqref="P234:Y234">
    <cfRule type="expression" dxfId="428" priority="429" stopIfTrue="1">
      <formula>AND(F225="○",COUNTIF(O225:O233,"○")=0,TRIM(P234)="")</formula>
    </cfRule>
  </conditionalFormatting>
  <conditionalFormatting sqref="F235:F247">
    <cfRule type="expression" dxfId="427" priority="428" stopIfTrue="1">
      <formula>希望&lt;&gt;0</formula>
    </cfRule>
  </conditionalFormatting>
  <conditionalFormatting sqref="O235">
    <cfRule type="expression" dxfId="426" priority="427" stopIfTrue="1">
      <formula>AND(F235="○",COUNTIF(O235:O246,"○")=0,TRIM(P247)="")</formula>
    </cfRule>
  </conditionalFormatting>
  <conditionalFormatting sqref="O236">
    <cfRule type="expression" dxfId="425" priority="426" stopIfTrue="1">
      <formula>AND(F235="○",COUNTIF(O235:O246,"○")=0,TRIM(P247)="")</formula>
    </cfRule>
  </conditionalFormatting>
  <conditionalFormatting sqref="O237">
    <cfRule type="expression" dxfId="424" priority="425" stopIfTrue="1">
      <formula>AND(F235="○",COUNTIF(O235:O246,"○")=0,TRIM(P247)="")</formula>
    </cfRule>
  </conditionalFormatting>
  <conditionalFormatting sqref="O238">
    <cfRule type="expression" dxfId="423" priority="424" stopIfTrue="1">
      <formula>AND(F235="○",COUNTIF(O235:O246,"○")=0,TRIM(P247)="")</formula>
    </cfRule>
  </conditionalFormatting>
  <conditionalFormatting sqref="O239">
    <cfRule type="expression" dxfId="422" priority="423" stopIfTrue="1">
      <formula>AND(F235="○",COUNTIF(O235:O246,"○")=0,TRIM(P247)="")</formula>
    </cfRule>
  </conditionalFormatting>
  <conditionalFormatting sqref="O240">
    <cfRule type="expression" dxfId="421" priority="422" stopIfTrue="1">
      <formula>AND(F235="○",COUNTIF(O235:O246,"○")=0,TRIM(P247)="")</formula>
    </cfRule>
  </conditionalFormatting>
  <conditionalFormatting sqref="O241">
    <cfRule type="expression" dxfId="420" priority="421" stopIfTrue="1">
      <formula>AND(F235="○",COUNTIF(O235:O246,"○")=0,TRIM(P247)="")</formula>
    </cfRule>
  </conditionalFormatting>
  <conditionalFormatting sqref="O242">
    <cfRule type="expression" dxfId="419" priority="420" stopIfTrue="1">
      <formula>AND(F235="○",COUNTIF(O235:O246,"○")=0,TRIM(P247)="")</formula>
    </cfRule>
  </conditionalFormatting>
  <conditionalFormatting sqref="O243">
    <cfRule type="expression" dxfId="418" priority="419" stopIfTrue="1">
      <formula>AND(F235="○",COUNTIF(O235:O246,"○")=0,TRIM(P247)="")</formula>
    </cfRule>
  </conditionalFormatting>
  <conditionalFormatting sqref="O244">
    <cfRule type="expression" dxfId="417" priority="418" stopIfTrue="1">
      <formula>AND(F235="○",COUNTIF(O235:O246,"○")=0,TRIM(P247)="")</formula>
    </cfRule>
  </conditionalFormatting>
  <conditionalFormatting sqref="O245">
    <cfRule type="expression" dxfId="416" priority="417" stopIfTrue="1">
      <formula>AND(F235="○",COUNTIF(O235:O246,"○")=0,TRIM(P247)="")</formula>
    </cfRule>
  </conditionalFormatting>
  <conditionalFormatting sqref="O246">
    <cfRule type="expression" dxfId="415" priority="416" stopIfTrue="1">
      <formula>AND(F235="○",COUNTIF(O235:O246,"○")=0,TRIM(P247)="")</formula>
    </cfRule>
  </conditionalFormatting>
  <conditionalFormatting sqref="P247:Y247">
    <cfRule type="expression" dxfId="414" priority="415" stopIfTrue="1">
      <formula>AND(F235="○",COUNTIF(O235:O246,"○")=0,TRIM(P247)="")</formula>
    </cfRule>
  </conditionalFormatting>
  <conditionalFormatting sqref="F248:F254">
    <cfRule type="expression" dxfId="413" priority="414" stopIfTrue="1">
      <formula>希望&lt;&gt;0</formula>
    </cfRule>
  </conditionalFormatting>
  <conditionalFormatting sqref="O248">
    <cfRule type="expression" dxfId="412" priority="413" stopIfTrue="1">
      <formula>AND(F248="○",COUNTIF(O248:O253,"○")=0,TRIM(P254)="")</formula>
    </cfRule>
  </conditionalFormatting>
  <conditionalFormatting sqref="O249">
    <cfRule type="expression" dxfId="411" priority="412" stopIfTrue="1">
      <formula>AND(F248="○",COUNTIF(O248:O253,"○")=0,TRIM(P254)="")</formula>
    </cfRule>
  </conditionalFormatting>
  <conditionalFormatting sqref="O250">
    <cfRule type="expression" dxfId="410" priority="411" stopIfTrue="1">
      <formula>AND(F248="○",COUNTIF(O248:O253,"○")=0,TRIM(P254)="")</formula>
    </cfRule>
  </conditionalFormatting>
  <conditionalFormatting sqref="O251">
    <cfRule type="expression" dxfId="409" priority="410" stopIfTrue="1">
      <formula>AND(F248="○",COUNTIF(O248:O253,"○")=0,TRIM(P254)="")</formula>
    </cfRule>
  </conditionalFormatting>
  <conditionalFormatting sqref="O252">
    <cfRule type="expression" dxfId="408" priority="409" stopIfTrue="1">
      <formula>AND(F248="○",COUNTIF(O248:O253,"○")=0,TRIM(P254)="")</formula>
    </cfRule>
  </conditionalFormatting>
  <conditionalFormatting sqref="O253">
    <cfRule type="expression" dxfId="407" priority="408" stopIfTrue="1">
      <formula>AND(F248="○",COUNTIF(O248:O253,"○")=0,TRIM(P254)="")</formula>
    </cfRule>
  </conditionalFormatting>
  <conditionalFormatting sqref="P254:Y254">
    <cfRule type="expression" dxfId="406" priority="407" stopIfTrue="1">
      <formula>AND(F248="○",COUNTIF(O248:O253,"○")=0,TRIM(P254)="")</formula>
    </cfRule>
  </conditionalFormatting>
  <conditionalFormatting sqref="F255:F269">
    <cfRule type="expression" dxfId="405" priority="406" stopIfTrue="1">
      <formula>希望&lt;&gt;0</formula>
    </cfRule>
  </conditionalFormatting>
  <conditionalFormatting sqref="O255">
    <cfRule type="expression" dxfId="404" priority="405" stopIfTrue="1">
      <formula>AND(F255="○",COUNTIF(O255:O268,"○")=0,TRIM(P269)="")</formula>
    </cfRule>
  </conditionalFormatting>
  <conditionalFormatting sqref="O256">
    <cfRule type="expression" dxfId="403" priority="404" stopIfTrue="1">
      <formula>AND(F255="○",COUNTIF(O255:O268,"○")=0,TRIM(P269)="")</formula>
    </cfRule>
  </conditionalFormatting>
  <conditionalFormatting sqref="O257">
    <cfRule type="expression" dxfId="402" priority="403" stopIfTrue="1">
      <formula>AND(F255="○",COUNTIF(O255:O268,"○")=0,TRIM(P269)="")</formula>
    </cfRule>
  </conditionalFormatting>
  <conditionalFormatting sqref="O258">
    <cfRule type="expression" dxfId="401" priority="402" stopIfTrue="1">
      <formula>AND(F255="○",COUNTIF(O255:O268,"○")=0,TRIM(P269)="")</formula>
    </cfRule>
  </conditionalFormatting>
  <conditionalFormatting sqref="O259">
    <cfRule type="expression" dxfId="400" priority="401" stopIfTrue="1">
      <formula>AND(F255="○",COUNTIF(O255:O268,"○")=0,TRIM(P269)="")</formula>
    </cfRule>
  </conditionalFormatting>
  <conditionalFormatting sqref="O260">
    <cfRule type="expression" dxfId="399" priority="400" stopIfTrue="1">
      <formula>AND(F255="○",COUNTIF(O255:O268,"○")=0,TRIM(P269)="")</formula>
    </cfRule>
  </conditionalFormatting>
  <conditionalFormatting sqref="O261">
    <cfRule type="expression" dxfId="398" priority="399" stopIfTrue="1">
      <formula>AND(F255="○",COUNTIF(O255:O268,"○")=0,TRIM(P269)="")</formula>
    </cfRule>
  </conditionalFormatting>
  <conditionalFormatting sqref="O262">
    <cfRule type="expression" dxfId="397" priority="398" stopIfTrue="1">
      <formula>AND(F255="○",COUNTIF(O255:O268,"○")=0,TRIM(P269)="")</formula>
    </cfRule>
  </conditionalFormatting>
  <conditionalFormatting sqref="O263">
    <cfRule type="expression" dxfId="396" priority="397" stopIfTrue="1">
      <formula>AND(F255="○",COUNTIF(O255:O268,"○")=0,TRIM(P269)="")</formula>
    </cfRule>
  </conditionalFormatting>
  <conditionalFormatting sqref="O264">
    <cfRule type="expression" dxfId="395" priority="396" stopIfTrue="1">
      <formula>AND(F255="○",COUNTIF(O255:O268,"○")=0,TRIM(P269)="")</formula>
    </cfRule>
  </conditionalFormatting>
  <conditionalFormatting sqref="O265">
    <cfRule type="expression" dxfId="394" priority="395" stopIfTrue="1">
      <formula>AND(F255="○",COUNTIF(O255:O268,"○")=0,TRIM(P269)="")</formula>
    </cfRule>
  </conditionalFormatting>
  <conditionalFormatting sqref="O266">
    <cfRule type="expression" dxfId="393" priority="394" stopIfTrue="1">
      <formula>AND(F255="○",COUNTIF(O255:O268,"○")=0,TRIM(P269)="")</formula>
    </cfRule>
  </conditionalFormatting>
  <conditionalFormatting sqref="O267">
    <cfRule type="expression" dxfId="392" priority="393" stopIfTrue="1">
      <formula>AND(F255="○",COUNTIF(O255:O268,"○")=0,TRIM(P269)="")</formula>
    </cfRule>
  </conditionalFormatting>
  <conditionalFormatting sqref="O268">
    <cfRule type="expression" dxfId="391" priority="392" stopIfTrue="1">
      <formula>AND(F255="○",COUNTIF(O255:O268,"○")=0,TRIM(P269)="")</formula>
    </cfRule>
  </conditionalFormatting>
  <conditionalFormatting sqref="P269:Y269">
    <cfRule type="expression" dxfId="390" priority="391" stopIfTrue="1">
      <formula>AND(F255="○",COUNTIF(O255:O268,"○")=0,TRIM(P269)="")</formula>
    </cfRule>
  </conditionalFormatting>
  <conditionalFormatting sqref="F270:F275">
    <cfRule type="expression" dxfId="389" priority="390" stopIfTrue="1">
      <formula>希望&lt;&gt;0</formula>
    </cfRule>
  </conditionalFormatting>
  <conditionalFormatting sqref="O270">
    <cfRule type="expression" dxfId="388" priority="389" stopIfTrue="1">
      <formula>AND(F270="○",COUNTIF(O270:O274,"○")=0,TRIM(P275)="")</formula>
    </cfRule>
  </conditionalFormatting>
  <conditionalFormatting sqref="O271">
    <cfRule type="expression" dxfId="387" priority="388" stopIfTrue="1">
      <formula>AND(F270="○",COUNTIF(O270:O274,"○")=0,TRIM(P275)="")</formula>
    </cfRule>
  </conditionalFormatting>
  <conditionalFormatting sqref="O272">
    <cfRule type="expression" dxfId="386" priority="387" stopIfTrue="1">
      <formula>AND(F270="○",COUNTIF(O270:O274,"○")=0,TRIM(P275)="")</formula>
    </cfRule>
  </conditionalFormatting>
  <conditionalFormatting sqref="O273">
    <cfRule type="expression" dxfId="385" priority="386" stopIfTrue="1">
      <formula>AND(F270="○",COUNTIF(O270:O274,"○")=0,TRIM(P275)="")</formula>
    </cfRule>
  </conditionalFormatting>
  <conditionalFormatting sqref="O274">
    <cfRule type="expression" dxfId="384" priority="385" stopIfTrue="1">
      <formula>AND(F270="○",COUNTIF(O270:O274,"○")=0,TRIM(P275)="")</formula>
    </cfRule>
  </conditionalFormatting>
  <conditionalFormatting sqref="P275:Y275">
    <cfRule type="expression" dxfId="383" priority="384" stopIfTrue="1">
      <formula>AND(F270="○",COUNTIF(O270:O274,"○")=0,TRIM(P275)="")</formula>
    </cfRule>
  </conditionalFormatting>
  <conditionalFormatting sqref="F276:F298">
    <cfRule type="expression" dxfId="382" priority="383" stopIfTrue="1">
      <formula>希望&lt;&gt;0</formula>
    </cfRule>
  </conditionalFormatting>
  <conditionalFormatting sqref="O276">
    <cfRule type="expression" dxfId="381" priority="382" stopIfTrue="1">
      <formula>AND(F276="○",COUNTIF(O276:O297,"○")=0,TRIM(P298)="")</formula>
    </cfRule>
  </conditionalFormatting>
  <conditionalFormatting sqref="O277">
    <cfRule type="expression" dxfId="380" priority="381" stopIfTrue="1">
      <formula>AND(F276="○",COUNTIF(O276:O297,"○")=0,TRIM(P298)="")</formula>
    </cfRule>
  </conditionalFormatting>
  <conditionalFormatting sqref="O278">
    <cfRule type="expression" dxfId="379" priority="380" stopIfTrue="1">
      <formula>AND(F276="○",COUNTIF(O276:O297,"○")=0,TRIM(P298)="")</formula>
    </cfRule>
  </conditionalFormatting>
  <conditionalFormatting sqref="O279">
    <cfRule type="expression" dxfId="378" priority="379" stopIfTrue="1">
      <formula>AND(F276="○",COUNTIF(O276:O297,"○")=0,TRIM(P298)="")</formula>
    </cfRule>
  </conditionalFormatting>
  <conditionalFormatting sqref="O280">
    <cfRule type="expression" dxfId="377" priority="378" stopIfTrue="1">
      <formula>AND(F276="○",COUNTIF(O276:O297,"○")=0,TRIM(P298)="")</formula>
    </cfRule>
  </conditionalFormatting>
  <conditionalFormatting sqref="O281">
    <cfRule type="expression" dxfId="376" priority="377" stopIfTrue="1">
      <formula>AND(F276="○",COUNTIF(O276:O297,"○")=0,TRIM(P298)="")</formula>
    </cfRule>
  </conditionalFormatting>
  <conditionalFormatting sqref="O282">
    <cfRule type="expression" dxfId="375" priority="376" stopIfTrue="1">
      <formula>AND(F276="○",COUNTIF(O276:O297,"○")=0,TRIM(P298)="")</formula>
    </cfRule>
  </conditionalFormatting>
  <conditionalFormatting sqref="O283">
    <cfRule type="expression" dxfId="374" priority="375" stopIfTrue="1">
      <formula>AND(F276="○",COUNTIF(O276:O297,"○")=0,TRIM(P298)="")</formula>
    </cfRule>
  </conditionalFormatting>
  <conditionalFormatting sqref="O284">
    <cfRule type="expression" dxfId="373" priority="374" stopIfTrue="1">
      <formula>AND(F276="○",COUNTIF(O276:O297,"○")=0,TRIM(P298)="")</formula>
    </cfRule>
  </conditionalFormatting>
  <conditionalFormatting sqref="O285">
    <cfRule type="expression" dxfId="372" priority="373" stopIfTrue="1">
      <formula>AND(F276="○",COUNTIF(O276:O297,"○")=0,TRIM(P298)="")</formula>
    </cfRule>
  </conditionalFormatting>
  <conditionalFormatting sqref="O286">
    <cfRule type="expression" dxfId="371" priority="372" stopIfTrue="1">
      <formula>AND(F276="○",COUNTIF(O276:O297,"○")=0,TRIM(P298)="")</formula>
    </cfRule>
  </conditionalFormatting>
  <conditionalFormatting sqref="O287">
    <cfRule type="expression" dxfId="370" priority="371" stopIfTrue="1">
      <formula>AND(F276="○",COUNTIF(O276:O297,"○")=0,TRIM(P298)="")</formula>
    </cfRule>
  </conditionalFormatting>
  <conditionalFormatting sqref="O288">
    <cfRule type="expression" dxfId="369" priority="370" stopIfTrue="1">
      <formula>AND(F276="○",COUNTIF(O276:O297,"○")=0,TRIM(P298)="")</formula>
    </cfRule>
  </conditionalFormatting>
  <conditionalFormatting sqref="O289">
    <cfRule type="expression" dxfId="368" priority="369" stopIfTrue="1">
      <formula>AND(F276="○",COUNTIF(O276:O297,"○")=0,TRIM(P298)="")</formula>
    </cfRule>
  </conditionalFormatting>
  <conditionalFormatting sqref="O290">
    <cfRule type="expression" dxfId="367" priority="368" stopIfTrue="1">
      <formula>AND(F276="○",COUNTIF(O276:O297,"○")=0,TRIM(P298)="")</formula>
    </cfRule>
  </conditionalFormatting>
  <conditionalFormatting sqref="O291">
    <cfRule type="expression" dxfId="366" priority="367" stopIfTrue="1">
      <formula>AND(F276="○",COUNTIF(O276:O297,"○")=0,TRIM(P298)="")</formula>
    </cfRule>
  </conditionalFormatting>
  <conditionalFormatting sqref="O292">
    <cfRule type="expression" dxfId="365" priority="366" stopIfTrue="1">
      <formula>AND(F276="○",COUNTIF(O276:O297,"○")=0,TRIM(P298)="")</formula>
    </cfRule>
  </conditionalFormatting>
  <conditionalFormatting sqref="O293">
    <cfRule type="expression" dxfId="364" priority="365" stopIfTrue="1">
      <formula>AND(F276="○",COUNTIF(O276:O297,"○")=0,TRIM(P298)="")</formula>
    </cfRule>
  </conditionalFormatting>
  <conditionalFormatting sqref="O294">
    <cfRule type="expression" dxfId="363" priority="364" stopIfTrue="1">
      <formula>AND(F276="○",COUNTIF(O276:O297,"○")=0,TRIM(P298)="")</formula>
    </cfRule>
  </conditionalFormatting>
  <conditionalFormatting sqref="O295">
    <cfRule type="expression" dxfId="362" priority="363" stopIfTrue="1">
      <formula>AND(F276="○",COUNTIF(O276:O297,"○")=0,TRIM(P298)="")</formula>
    </cfRule>
  </conditionalFormatting>
  <conditionalFormatting sqref="O296">
    <cfRule type="expression" dxfId="361" priority="362" stopIfTrue="1">
      <formula>AND(F276="○",COUNTIF(O276:O297,"○")=0,TRIM(P298)="")</formula>
    </cfRule>
  </conditionalFormatting>
  <conditionalFormatting sqref="O297">
    <cfRule type="expression" dxfId="360" priority="361" stopIfTrue="1">
      <formula>AND(F276="○",COUNTIF(O276:O297,"○")=0,TRIM(P298)="")</formula>
    </cfRule>
  </conditionalFormatting>
  <conditionalFormatting sqref="P298:Y298">
    <cfRule type="expression" dxfId="359" priority="360" stopIfTrue="1">
      <formula>AND(F276="○",COUNTIF(O276:O297,"○")=0,TRIM(P298)="")</formula>
    </cfRule>
  </conditionalFormatting>
  <conditionalFormatting sqref="F299:F321">
    <cfRule type="expression" dxfId="358" priority="359" stopIfTrue="1">
      <formula>希望&lt;&gt;0</formula>
    </cfRule>
  </conditionalFormatting>
  <conditionalFormatting sqref="O299">
    <cfRule type="expression" dxfId="357" priority="358" stopIfTrue="1">
      <formula>AND(F299="○",COUNTIF(O299:O320,"○")=0,TRIM(P321)="")</formula>
    </cfRule>
  </conditionalFormatting>
  <conditionalFormatting sqref="O300">
    <cfRule type="expression" dxfId="356" priority="357" stopIfTrue="1">
      <formula>AND(F299="○",COUNTIF(O299:O320,"○")=0,TRIM(P321)="")</formula>
    </cfRule>
  </conditionalFormatting>
  <conditionalFormatting sqref="O301">
    <cfRule type="expression" dxfId="355" priority="356" stopIfTrue="1">
      <formula>AND(F299="○",COUNTIF(O299:O320,"○")=0,TRIM(P321)="")</formula>
    </cfRule>
  </conditionalFormatting>
  <conditionalFormatting sqref="O302">
    <cfRule type="expression" dxfId="354" priority="355" stopIfTrue="1">
      <formula>AND(F299="○",COUNTIF(O299:O320,"○")=0,TRIM(P321)="")</formula>
    </cfRule>
  </conditionalFormatting>
  <conditionalFormatting sqref="O303">
    <cfRule type="expression" dxfId="353" priority="354" stopIfTrue="1">
      <formula>AND(F299="○",COUNTIF(O299:O320,"○")=0,TRIM(P321)="")</formula>
    </cfRule>
  </conditionalFormatting>
  <conditionalFormatting sqref="O304">
    <cfRule type="expression" dxfId="352" priority="353" stopIfTrue="1">
      <formula>AND(F299="○",COUNTIF(O299:O320,"○")=0,TRIM(P321)="")</formula>
    </cfRule>
  </conditionalFormatting>
  <conditionalFormatting sqref="O305">
    <cfRule type="expression" dxfId="351" priority="352" stopIfTrue="1">
      <formula>AND(F299="○",COUNTIF(O299:O320,"○")=0,TRIM(P321)="")</formula>
    </cfRule>
  </conditionalFormatting>
  <conditionalFormatting sqref="O306">
    <cfRule type="expression" dxfId="350" priority="351" stopIfTrue="1">
      <formula>AND(F299="○",COUNTIF(O299:O320,"○")=0,TRIM(P321)="")</formula>
    </cfRule>
  </conditionalFormatting>
  <conditionalFormatting sqref="O307">
    <cfRule type="expression" dxfId="349" priority="350" stopIfTrue="1">
      <formula>AND(F299="○",COUNTIF(O299:O320,"○")=0,TRIM(P321)="")</formula>
    </cfRule>
  </conditionalFormatting>
  <conditionalFormatting sqref="O308">
    <cfRule type="expression" dxfId="348" priority="349" stopIfTrue="1">
      <formula>AND(F299="○",COUNTIF(O299:O320,"○")=0,TRIM(P321)="")</formula>
    </cfRule>
  </conditionalFormatting>
  <conditionalFormatting sqref="O309">
    <cfRule type="expression" dxfId="347" priority="348" stopIfTrue="1">
      <formula>AND(F299="○",COUNTIF(O299:O320,"○")=0,TRIM(P321)="")</formula>
    </cfRule>
  </conditionalFormatting>
  <conditionalFormatting sqref="O310">
    <cfRule type="expression" dxfId="346" priority="347" stopIfTrue="1">
      <formula>AND(F299="○",COUNTIF(O299:O320,"○")=0,TRIM(P321)="")</formula>
    </cfRule>
  </conditionalFormatting>
  <conditionalFormatting sqref="O311">
    <cfRule type="expression" dxfId="345" priority="346" stopIfTrue="1">
      <formula>AND(F299="○",COUNTIF(O299:O320,"○")=0,TRIM(P321)="")</formula>
    </cfRule>
  </conditionalFormatting>
  <conditionalFormatting sqref="O312">
    <cfRule type="expression" dxfId="344" priority="345" stopIfTrue="1">
      <formula>AND(F299="○",COUNTIF(O299:O320,"○")=0,TRIM(P321)="")</formula>
    </cfRule>
  </conditionalFormatting>
  <conditionalFormatting sqref="O313">
    <cfRule type="expression" dxfId="343" priority="344" stopIfTrue="1">
      <formula>AND(F299="○",COUNTIF(O299:O320,"○")=0,TRIM(P321)="")</formula>
    </cfRule>
  </conditionalFormatting>
  <conditionalFormatting sqref="O314">
    <cfRule type="expression" dxfId="342" priority="343" stopIfTrue="1">
      <formula>AND(F299="○",COUNTIF(O299:O320,"○")=0,TRIM(P321)="")</formula>
    </cfRule>
  </conditionalFormatting>
  <conditionalFormatting sqref="O315">
    <cfRule type="expression" dxfId="341" priority="342" stopIfTrue="1">
      <formula>AND(F299="○",COUNTIF(O299:O320,"○")=0,TRIM(P321)="")</formula>
    </cfRule>
  </conditionalFormatting>
  <conditionalFormatting sqref="O316">
    <cfRule type="expression" dxfId="340" priority="341" stopIfTrue="1">
      <formula>AND(F299="○",COUNTIF(O299:O320,"○")=0,TRIM(P321)="")</formula>
    </cfRule>
  </conditionalFormatting>
  <conditionalFormatting sqref="O317">
    <cfRule type="expression" dxfId="339" priority="340" stopIfTrue="1">
      <formula>AND(F299="○",COUNTIF(O299:O320,"○")=0,TRIM(P321)="")</formula>
    </cfRule>
  </conditionalFormatting>
  <conditionalFormatting sqref="O318">
    <cfRule type="expression" dxfId="338" priority="339" stopIfTrue="1">
      <formula>AND(F299="○",COUNTIF(O299:O320,"○")=0,TRIM(P321)="")</formula>
    </cfRule>
  </conditionalFormatting>
  <conditionalFormatting sqref="O319">
    <cfRule type="expression" dxfId="337" priority="338" stopIfTrue="1">
      <formula>AND(F299="○",COUNTIF(O299:O320,"○")=0,TRIM(P321)="")</formula>
    </cfRule>
  </conditionalFormatting>
  <conditionalFormatting sqref="O320">
    <cfRule type="expression" dxfId="336" priority="337" stopIfTrue="1">
      <formula>AND(F299="○",COUNTIF(O299:O320,"○")=0,TRIM(P321)="")</formula>
    </cfRule>
  </conditionalFormatting>
  <conditionalFormatting sqref="P321:Y321">
    <cfRule type="expression" dxfId="335" priority="336" stopIfTrue="1">
      <formula>AND(F299="○",COUNTIF(O299:O320,"○")=0,TRIM(P321)="")</formula>
    </cfRule>
  </conditionalFormatting>
  <conditionalFormatting sqref="F322:F330">
    <cfRule type="expression" dxfId="334" priority="335" stopIfTrue="1">
      <formula>希望&lt;&gt;0</formula>
    </cfRule>
  </conditionalFormatting>
  <conditionalFormatting sqref="O322">
    <cfRule type="expression" dxfId="333" priority="334" stopIfTrue="1">
      <formula>AND(F322="○",COUNTIF(O322:O328,"○")=0,TRIM(P330)="")</formula>
    </cfRule>
  </conditionalFormatting>
  <conditionalFormatting sqref="O323">
    <cfRule type="expression" dxfId="332" priority="333" stopIfTrue="1">
      <formula>AND(F322="○",COUNTIF(O322:O328,"○")=0,TRIM(P330)="")</formula>
    </cfRule>
  </conditionalFormatting>
  <conditionalFormatting sqref="O324">
    <cfRule type="expression" dxfId="331" priority="332" stopIfTrue="1">
      <formula>AND(F322="○",COUNTIF(O322:O328,"○")=0,TRIM(P330)="")</formula>
    </cfRule>
  </conditionalFormatting>
  <conditionalFormatting sqref="O325">
    <cfRule type="expression" dxfId="330" priority="331" stopIfTrue="1">
      <formula>AND(F322="○",COUNTIF(O322:O328,"○")=0,TRIM(P330)="")</formula>
    </cfRule>
  </conditionalFormatting>
  <conditionalFormatting sqref="O326">
    <cfRule type="expression" dxfId="329" priority="330" stopIfTrue="1">
      <formula>AND(F322="○",COUNTIF(O322:O328,"○")=0,TRIM(P330)="")</formula>
    </cfRule>
  </conditionalFormatting>
  <conditionalFormatting sqref="O327">
    <cfRule type="expression" dxfId="328" priority="329" stopIfTrue="1">
      <formula>AND(F322="○",COUNTIF(O322:O328,"○")=0,TRIM(P330)="")</formula>
    </cfRule>
  </conditionalFormatting>
  <conditionalFormatting sqref="O328">
    <cfRule type="expression" dxfId="327" priority="328" stopIfTrue="1">
      <formula>AND(F322="○",COUNTIF(O322:O328,"○")=0,TRIM(P330)="")</formula>
    </cfRule>
  </conditionalFormatting>
  <conditionalFormatting sqref="P330:Y330">
    <cfRule type="expression" dxfId="326" priority="327" stopIfTrue="1">
      <formula>AND(F322="○",COUNTIF(O322:O328,"○")=0,TRIM(P330)="")</formula>
    </cfRule>
  </conditionalFormatting>
  <conditionalFormatting sqref="F331:F338">
    <cfRule type="expression" dxfId="325" priority="326" stopIfTrue="1">
      <formula>希望&lt;&gt;0</formula>
    </cfRule>
  </conditionalFormatting>
  <conditionalFormatting sqref="O331">
    <cfRule type="expression" dxfId="324" priority="325" stopIfTrue="1">
      <formula>AND(F331="○",COUNTIF(O331:O337,"○")=0,TRIM(P338)="")</formula>
    </cfRule>
  </conditionalFormatting>
  <conditionalFormatting sqref="O332">
    <cfRule type="expression" dxfId="323" priority="324" stopIfTrue="1">
      <formula>AND(F331="○",COUNTIF(O331:O337,"○")=0,TRIM(P338)="")</formula>
    </cfRule>
  </conditionalFormatting>
  <conditionalFormatting sqref="O333">
    <cfRule type="expression" dxfId="322" priority="323" stopIfTrue="1">
      <formula>AND(F331="○",COUNTIF(O331:O337,"○")=0,TRIM(P338)="")</formula>
    </cfRule>
  </conditionalFormatting>
  <conditionalFormatting sqref="O334">
    <cfRule type="expression" dxfId="321" priority="322" stopIfTrue="1">
      <formula>AND(F331="○",COUNTIF(O331:O337,"○")=0,TRIM(P338)="")</formula>
    </cfRule>
  </conditionalFormatting>
  <conditionalFormatting sqref="O335">
    <cfRule type="expression" dxfId="320" priority="321" stopIfTrue="1">
      <formula>AND(F331="○",COUNTIF(O331:O337,"○")=0,TRIM(P338)="")</formula>
    </cfRule>
  </conditionalFormatting>
  <conditionalFormatting sqref="O336">
    <cfRule type="expression" dxfId="319" priority="320" stopIfTrue="1">
      <formula>AND(F331="○",COUNTIF(O331:O337,"○")=0,TRIM(P338)="")</formula>
    </cfRule>
  </conditionalFormatting>
  <conditionalFormatting sqref="O337">
    <cfRule type="expression" dxfId="318" priority="319" stopIfTrue="1">
      <formula>AND(F331="○",COUNTIF(O331:O337,"○")=0,TRIM(P338)="")</formula>
    </cfRule>
  </conditionalFormatting>
  <conditionalFormatting sqref="P338:Y338">
    <cfRule type="expression" dxfId="317" priority="318" stopIfTrue="1">
      <formula>AND(F331="○",COUNTIF(O331:O337,"○")=0,TRIM(P338)="")</formula>
    </cfRule>
  </conditionalFormatting>
  <conditionalFormatting sqref="F339:F346">
    <cfRule type="expression" dxfId="316" priority="317" stopIfTrue="1">
      <formula>希望&lt;&gt;0</formula>
    </cfRule>
  </conditionalFormatting>
  <conditionalFormatting sqref="O339">
    <cfRule type="expression" dxfId="315" priority="316" stopIfTrue="1">
      <formula>AND(F339="○",COUNTIF(O339:O345,"○")=0,TRIM(P346)="")</formula>
    </cfRule>
  </conditionalFormatting>
  <conditionalFormatting sqref="O340">
    <cfRule type="expression" dxfId="314" priority="315" stopIfTrue="1">
      <formula>AND(F339="○",COUNTIF(O339:O345,"○")=0,TRIM(P346)="")</formula>
    </cfRule>
  </conditionalFormatting>
  <conditionalFormatting sqref="O341">
    <cfRule type="expression" dxfId="313" priority="314" stopIfTrue="1">
      <formula>AND(F339="○",COUNTIF(O339:O345,"○")=0,TRIM(P346)="")</formula>
    </cfRule>
  </conditionalFormatting>
  <conditionalFormatting sqref="O342">
    <cfRule type="expression" dxfId="312" priority="313" stopIfTrue="1">
      <formula>AND(F339="○",COUNTIF(O339:O345,"○")=0,TRIM(P346)="")</formula>
    </cfRule>
  </conditionalFormatting>
  <conditionalFormatting sqref="O343">
    <cfRule type="expression" dxfId="311" priority="312" stopIfTrue="1">
      <formula>AND(F339="○",COUNTIF(O339:O345,"○")=0,TRIM(P346)="")</formula>
    </cfRule>
  </conditionalFormatting>
  <conditionalFormatting sqref="O344">
    <cfRule type="expression" dxfId="310" priority="311" stopIfTrue="1">
      <formula>AND(F339="○",COUNTIF(O339:O345,"○")=0,TRIM(P346)="")</formula>
    </cfRule>
  </conditionalFormatting>
  <conditionalFormatting sqref="O345">
    <cfRule type="expression" dxfId="309" priority="310" stopIfTrue="1">
      <formula>AND(F339="○",COUNTIF(O339:O345,"○")=0,TRIM(P346)="")</formula>
    </cfRule>
  </conditionalFormatting>
  <conditionalFormatting sqref="P346:Y346">
    <cfRule type="expression" dxfId="308" priority="309" stopIfTrue="1">
      <formula>AND(F339="○",COUNTIF(O339:O345,"○")=0,TRIM(P346)="")</formula>
    </cfRule>
  </conditionalFormatting>
  <conditionalFormatting sqref="F347:F365">
    <cfRule type="expression" dxfId="307" priority="308" stopIfTrue="1">
      <formula>希望&lt;&gt;0</formula>
    </cfRule>
  </conditionalFormatting>
  <conditionalFormatting sqref="O347">
    <cfRule type="expression" dxfId="306" priority="307" stopIfTrue="1">
      <formula>AND(F347="○",COUNTIF(O347:O364,"○")=0,TRIM(P365)="")</formula>
    </cfRule>
  </conditionalFormatting>
  <conditionalFormatting sqref="O348">
    <cfRule type="expression" dxfId="305" priority="306" stopIfTrue="1">
      <formula>AND(F347="○",COUNTIF(O347:O364,"○")=0,TRIM(P365)="")</formula>
    </cfRule>
  </conditionalFormatting>
  <conditionalFormatting sqref="O349">
    <cfRule type="expression" dxfId="304" priority="305" stopIfTrue="1">
      <formula>AND(F347="○",COUNTIF(O347:O364,"○")=0,TRIM(P365)="")</formula>
    </cfRule>
  </conditionalFormatting>
  <conditionalFormatting sqref="O350">
    <cfRule type="expression" dxfId="303" priority="304" stopIfTrue="1">
      <formula>AND(F347="○",COUNTIF(O347:O364,"○")=0,TRIM(P365)="")</formula>
    </cfRule>
  </conditionalFormatting>
  <conditionalFormatting sqref="O351">
    <cfRule type="expression" dxfId="302" priority="303" stopIfTrue="1">
      <formula>AND(F347="○",COUNTIF(O347:O364,"○")=0,TRIM(P365)="")</formula>
    </cfRule>
  </conditionalFormatting>
  <conditionalFormatting sqref="O352">
    <cfRule type="expression" dxfId="301" priority="302" stopIfTrue="1">
      <formula>AND(F347="○",COUNTIF(O347:O364,"○")=0,TRIM(P365)="")</formula>
    </cfRule>
  </conditionalFormatting>
  <conditionalFormatting sqref="O353">
    <cfRule type="expression" dxfId="300" priority="301" stopIfTrue="1">
      <formula>AND(F347="○",COUNTIF(O347:O364,"○")=0,TRIM(P365)="")</formula>
    </cfRule>
  </conditionalFormatting>
  <conditionalFormatting sqref="O354">
    <cfRule type="expression" dxfId="299" priority="300" stopIfTrue="1">
      <formula>AND(F347="○",COUNTIF(O347:O364,"○")=0,TRIM(P365)="")</formula>
    </cfRule>
  </conditionalFormatting>
  <conditionalFormatting sqref="O355">
    <cfRule type="expression" dxfId="298" priority="299" stopIfTrue="1">
      <formula>AND(F347="○",COUNTIF(O347:O364,"○")=0,TRIM(P365)="")</formula>
    </cfRule>
  </conditionalFormatting>
  <conditionalFormatting sqref="O356">
    <cfRule type="expression" dxfId="297" priority="298" stopIfTrue="1">
      <formula>AND(F347="○",COUNTIF(O347:O364,"○")=0,TRIM(P365)="")</formula>
    </cfRule>
  </conditionalFormatting>
  <conditionalFormatting sqref="O357">
    <cfRule type="expression" dxfId="296" priority="297" stopIfTrue="1">
      <formula>AND(F347="○",COUNTIF(O347:O364,"○")=0,TRIM(P365)="")</formula>
    </cfRule>
  </conditionalFormatting>
  <conditionalFormatting sqref="O358">
    <cfRule type="expression" dxfId="295" priority="296" stopIfTrue="1">
      <formula>AND(F347="○",COUNTIF(O347:O364,"○")=0,TRIM(P365)="")</formula>
    </cfRule>
  </conditionalFormatting>
  <conditionalFormatting sqref="O359">
    <cfRule type="expression" dxfId="294" priority="295" stopIfTrue="1">
      <formula>AND(F347="○",COUNTIF(O347:O364,"○")=0,TRIM(P365)="")</formula>
    </cfRule>
  </conditionalFormatting>
  <conditionalFormatting sqref="O360">
    <cfRule type="expression" dxfId="293" priority="294" stopIfTrue="1">
      <formula>AND(F347="○",COUNTIF(O347:O364,"○")=0,TRIM(P365)="")</formula>
    </cfRule>
  </conditionalFormatting>
  <conditionalFormatting sqref="O361">
    <cfRule type="expression" dxfId="292" priority="293" stopIfTrue="1">
      <formula>AND(F347="○",COUNTIF(O347:O364,"○")=0,TRIM(P365)="")</formula>
    </cfRule>
  </conditionalFormatting>
  <conditionalFormatting sqref="O362">
    <cfRule type="expression" dxfId="291" priority="292" stopIfTrue="1">
      <formula>AND(F347="○",COUNTIF(O347:O364,"○")=0,TRIM(P365)="")</formula>
    </cfRule>
  </conditionalFormatting>
  <conditionalFormatting sqref="O363">
    <cfRule type="expression" dxfId="290" priority="291" stopIfTrue="1">
      <formula>AND(F347="○",COUNTIF(O347:O364,"○")=0,TRIM(P365)="")</formula>
    </cfRule>
  </conditionalFormatting>
  <conditionalFormatting sqref="O364">
    <cfRule type="expression" dxfId="289" priority="290" stopIfTrue="1">
      <formula>AND(F347="○",COUNTIF(O347:O364,"○")=0,TRIM(P365)="")</formula>
    </cfRule>
  </conditionalFormatting>
  <conditionalFormatting sqref="P365:Y365">
    <cfRule type="expression" dxfId="288" priority="289" stopIfTrue="1">
      <formula>AND(F347="○",COUNTIF(O347:O364,"○")=0,TRIM(P365)="")</formula>
    </cfRule>
  </conditionalFormatting>
  <conditionalFormatting sqref="F366:F369">
    <cfRule type="expression" dxfId="287" priority="288" stopIfTrue="1">
      <formula>希望&lt;&gt;0</formula>
    </cfRule>
  </conditionalFormatting>
  <conditionalFormatting sqref="O366">
    <cfRule type="expression" dxfId="286" priority="287" stopIfTrue="1">
      <formula>AND(F366="○",COUNTIF(O366:O368,"○")=0,TRIM(P369)="")</formula>
    </cfRule>
  </conditionalFormatting>
  <conditionalFormatting sqref="O367">
    <cfRule type="expression" dxfId="285" priority="286" stopIfTrue="1">
      <formula>AND(F366="○",COUNTIF(O366:O368,"○")=0,TRIM(P369)="")</formula>
    </cfRule>
  </conditionalFormatting>
  <conditionalFormatting sqref="O368">
    <cfRule type="expression" dxfId="284" priority="285" stopIfTrue="1">
      <formula>AND(F366="○",COUNTIF(O366:O368,"○")=0,TRIM(P369)="")</formula>
    </cfRule>
  </conditionalFormatting>
  <conditionalFormatting sqref="P369:Y369">
    <cfRule type="expression" dxfId="283" priority="284" stopIfTrue="1">
      <formula>AND(F366="○",COUNTIF(O366:O368,"○")=0,TRIM(P369)="")</formula>
    </cfRule>
  </conditionalFormatting>
  <conditionalFormatting sqref="F370:F376">
    <cfRule type="expression" dxfId="282" priority="283" stopIfTrue="1">
      <formula>希望&lt;&gt;0</formula>
    </cfRule>
  </conditionalFormatting>
  <conditionalFormatting sqref="O370">
    <cfRule type="expression" dxfId="281" priority="282" stopIfTrue="1">
      <formula>AND(F370="○",COUNTIF(O370:O375,"○")=0,TRIM(P376)="")</formula>
    </cfRule>
  </conditionalFormatting>
  <conditionalFormatting sqref="O371">
    <cfRule type="expression" dxfId="280" priority="281" stopIfTrue="1">
      <formula>AND(F370="○",COUNTIF(O370:O375,"○")=0,TRIM(P376)="")</formula>
    </cfRule>
  </conditionalFormatting>
  <conditionalFormatting sqref="O372">
    <cfRule type="expression" dxfId="279" priority="280" stopIfTrue="1">
      <formula>AND(F370="○",COUNTIF(O370:O375,"○")=0,TRIM(P376)="")</formula>
    </cfRule>
  </conditionalFormatting>
  <conditionalFormatting sqref="O373">
    <cfRule type="expression" dxfId="278" priority="279" stopIfTrue="1">
      <formula>AND(F370="○",COUNTIF(O370:O375,"○")=0,TRIM(P376)="")</formula>
    </cfRule>
  </conditionalFormatting>
  <conditionalFormatting sqref="O374">
    <cfRule type="expression" dxfId="277" priority="278" stopIfTrue="1">
      <formula>AND(F370="○",COUNTIF(O370:O375,"○")=0,TRIM(P376)="")</formula>
    </cfRule>
  </conditionalFormatting>
  <conditionalFormatting sqref="O375">
    <cfRule type="expression" dxfId="276" priority="277" stopIfTrue="1">
      <formula>AND(F370="○",COUNTIF(O370:O375,"○")=0,TRIM(P376)="")</formula>
    </cfRule>
  </conditionalFormatting>
  <conditionalFormatting sqref="P376:Y376">
    <cfRule type="expression" dxfId="275" priority="276" stopIfTrue="1">
      <formula>AND(F370="○",COUNTIF(O370:O375,"○")=0,TRIM(P376)="")</formula>
    </cfRule>
  </conditionalFormatting>
  <conditionalFormatting sqref="F377:F381">
    <cfRule type="expression" dxfId="274" priority="275" stopIfTrue="1">
      <formula>希望&lt;&gt;0</formula>
    </cfRule>
  </conditionalFormatting>
  <conditionalFormatting sqref="O377">
    <cfRule type="expression" dxfId="273" priority="274" stopIfTrue="1">
      <formula>AND(F377="○",COUNTIF(O377:O380,"○")=0,TRIM(P381)="")</formula>
    </cfRule>
  </conditionalFormatting>
  <conditionalFormatting sqref="O378">
    <cfRule type="expression" dxfId="272" priority="273" stopIfTrue="1">
      <formula>AND(F377="○",COUNTIF(O377:O380,"○")=0,TRIM(P381)="")</formula>
    </cfRule>
  </conditionalFormatting>
  <conditionalFormatting sqref="O379">
    <cfRule type="expression" dxfId="271" priority="272" stopIfTrue="1">
      <formula>AND(F377="○",COUNTIF(O377:O380,"○")=0,TRIM(P381)="")</formula>
    </cfRule>
  </conditionalFormatting>
  <conditionalFormatting sqref="O380">
    <cfRule type="expression" dxfId="270" priority="271" stopIfTrue="1">
      <formula>AND(F377="○",COUNTIF(O377:O380,"○")=0,TRIM(P381)="")</formula>
    </cfRule>
  </conditionalFormatting>
  <conditionalFormatting sqref="P381:Y381">
    <cfRule type="expression" dxfId="269" priority="270" stopIfTrue="1">
      <formula>AND(F377="○",COUNTIF(O377:O380,"○")=0,TRIM(P381)="")</formula>
    </cfRule>
  </conditionalFormatting>
  <conditionalFormatting sqref="F382:F384">
    <cfRule type="expression" dxfId="268" priority="269" stopIfTrue="1">
      <formula>希望&lt;&gt;0</formula>
    </cfRule>
  </conditionalFormatting>
  <conditionalFormatting sqref="O382">
    <cfRule type="expression" dxfId="267" priority="268" stopIfTrue="1">
      <formula>AND(F382="○",COUNTIF(O382:O383,"○")=0,TRIM(P384)="")</formula>
    </cfRule>
  </conditionalFormatting>
  <conditionalFormatting sqref="O383">
    <cfRule type="expression" dxfId="266" priority="267" stopIfTrue="1">
      <formula>AND(F382="○",COUNTIF(O382:O383,"○")=0,TRIM(P384)="")</formula>
    </cfRule>
  </conditionalFormatting>
  <conditionalFormatting sqref="P384:Y384">
    <cfRule type="expression" dxfId="265" priority="266" stopIfTrue="1">
      <formula>AND(F382="○",COUNTIF(O382:O383,"○")=0,TRIM(P384)="")</formula>
    </cfRule>
  </conditionalFormatting>
  <conditionalFormatting sqref="F385:F388">
    <cfRule type="expression" dxfId="264" priority="265" stopIfTrue="1">
      <formula>希望&lt;&gt;0</formula>
    </cfRule>
  </conditionalFormatting>
  <conditionalFormatting sqref="O385">
    <cfRule type="expression" dxfId="263" priority="264" stopIfTrue="1">
      <formula>AND(F385="○",COUNTIF(O385:O387,"○")=0,TRIM(P388)="")</formula>
    </cfRule>
  </conditionalFormatting>
  <conditionalFormatting sqref="O386">
    <cfRule type="expression" dxfId="262" priority="263" stopIfTrue="1">
      <formula>AND(F385="○",COUNTIF(O385:O387,"○")=0,TRIM(P388)="")</formula>
    </cfRule>
  </conditionalFormatting>
  <conditionalFormatting sqref="O387">
    <cfRule type="expression" dxfId="261" priority="262" stopIfTrue="1">
      <formula>AND(F385="○",COUNTIF(O385:O387,"○")=0,TRIM(P388)="")</formula>
    </cfRule>
  </conditionalFormatting>
  <conditionalFormatting sqref="P388:Y388">
    <cfRule type="expression" dxfId="260" priority="261" stopIfTrue="1">
      <formula>AND(F385="○",COUNTIF(O385:O387,"○")=0,TRIM(P388)="")</formula>
    </cfRule>
  </conditionalFormatting>
  <conditionalFormatting sqref="F389:F422">
    <cfRule type="expression" dxfId="259" priority="260" stopIfTrue="1">
      <formula>希望&lt;&gt;0</formula>
    </cfRule>
  </conditionalFormatting>
  <conditionalFormatting sqref="O389">
    <cfRule type="expression" dxfId="258" priority="259" stopIfTrue="1">
      <formula>AND(F389="○",COUNTIF(O389:O421,"○")=0,TRIM(P422)="")</formula>
    </cfRule>
  </conditionalFormatting>
  <conditionalFormatting sqref="O390">
    <cfRule type="expression" dxfId="257" priority="258" stopIfTrue="1">
      <formula>AND(F389="○",COUNTIF(O389:O421,"○")=0,TRIM(P422)="")</formula>
    </cfRule>
  </conditionalFormatting>
  <conditionalFormatting sqref="O391">
    <cfRule type="expression" dxfId="256" priority="257" stopIfTrue="1">
      <formula>AND(F389="○",COUNTIF(O389:O421,"○")=0,TRIM(P422)="")</formula>
    </cfRule>
  </conditionalFormatting>
  <conditionalFormatting sqref="O392">
    <cfRule type="expression" dxfId="255" priority="256" stopIfTrue="1">
      <formula>AND(F389="○",COUNTIF(O389:O421,"○")=0,TRIM(P422)="")</formula>
    </cfRule>
  </conditionalFormatting>
  <conditionalFormatting sqref="O393">
    <cfRule type="expression" dxfId="254" priority="255" stopIfTrue="1">
      <formula>AND(F389="○",COUNTIF(O389:O421,"○")=0,TRIM(P422)="")</formula>
    </cfRule>
  </conditionalFormatting>
  <conditionalFormatting sqref="O394">
    <cfRule type="expression" dxfId="253" priority="254" stopIfTrue="1">
      <formula>AND(F389="○",COUNTIF(O389:O421,"○")=0,TRIM(P422)="")</formula>
    </cfRule>
  </conditionalFormatting>
  <conditionalFormatting sqref="O395">
    <cfRule type="expression" dxfId="252" priority="253" stopIfTrue="1">
      <formula>AND(F389="○",COUNTIF(O389:O421,"○")=0,TRIM(P422)="")</formula>
    </cfRule>
  </conditionalFormatting>
  <conditionalFormatting sqref="O396">
    <cfRule type="expression" dxfId="251" priority="252" stopIfTrue="1">
      <formula>AND(F389="○",COUNTIF(O389:O421,"○")=0,TRIM(P422)="")</formula>
    </cfRule>
  </conditionalFormatting>
  <conditionalFormatting sqref="O397">
    <cfRule type="expression" dxfId="250" priority="251" stopIfTrue="1">
      <formula>AND(F389="○",COUNTIF(O389:O421,"○")=0,TRIM(P422)="")</formula>
    </cfRule>
  </conditionalFormatting>
  <conditionalFormatting sqref="O398">
    <cfRule type="expression" dxfId="249" priority="250" stopIfTrue="1">
      <formula>AND(F389="○",COUNTIF(O389:O421,"○")=0,TRIM(P422)="")</formula>
    </cfRule>
  </conditionalFormatting>
  <conditionalFormatting sqref="O399">
    <cfRule type="expression" dxfId="248" priority="249" stopIfTrue="1">
      <formula>AND(F389="○",COUNTIF(O389:O421,"○")=0,TRIM(P422)="")</formula>
    </cfRule>
  </conditionalFormatting>
  <conditionalFormatting sqref="O400">
    <cfRule type="expression" dxfId="247" priority="248" stopIfTrue="1">
      <formula>AND(F389="○",COUNTIF(O389:O421,"○")=0,TRIM(P422)="")</formula>
    </cfRule>
  </conditionalFormatting>
  <conditionalFormatting sqref="O401">
    <cfRule type="expression" dxfId="246" priority="247" stopIfTrue="1">
      <formula>AND(F389="○",COUNTIF(O389:O421,"○")=0,TRIM(P422)="")</formula>
    </cfRule>
  </conditionalFormatting>
  <conditionalFormatting sqref="O402">
    <cfRule type="expression" dxfId="245" priority="246" stopIfTrue="1">
      <formula>AND(F389="○",COUNTIF(O389:O421,"○")=0,TRIM(P422)="")</formula>
    </cfRule>
  </conditionalFormatting>
  <conditionalFormatting sqref="O403">
    <cfRule type="expression" dxfId="244" priority="245" stopIfTrue="1">
      <formula>AND(F389="○",COUNTIF(O389:O421,"○")=0,TRIM(P422)="")</formula>
    </cfRule>
  </conditionalFormatting>
  <conditionalFormatting sqref="O404">
    <cfRule type="expression" dxfId="243" priority="244" stopIfTrue="1">
      <formula>AND(F389="○",COUNTIF(O389:O421,"○")=0,TRIM(P422)="")</formula>
    </cfRule>
  </conditionalFormatting>
  <conditionalFormatting sqref="O405">
    <cfRule type="expression" dxfId="242" priority="243" stopIfTrue="1">
      <formula>AND(F389="○",COUNTIF(O389:O421,"○")=0,TRIM(P422)="")</formula>
    </cfRule>
  </conditionalFormatting>
  <conditionalFormatting sqref="O406">
    <cfRule type="expression" dxfId="241" priority="242" stopIfTrue="1">
      <formula>AND(F389="○",COUNTIF(O389:O421,"○")=0,TRIM(P422)="")</formula>
    </cfRule>
  </conditionalFormatting>
  <conditionalFormatting sqref="O407">
    <cfRule type="expression" dxfId="240" priority="241" stopIfTrue="1">
      <formula>AND(F389="○",COUNTIF(O389:O421,"○")=0,TRIM(P422)="")</formula>
    </cfRule>
  </conditionalFormatting>
  <conditionalFormatting sqref="O408">
    <cfRule type="expression" dxfId="239" priority="240" stopIfTrue="1">
      <formula>AND(F389="○",COUNTIF(O389:O421,"○")=0,TRIM(P422)="")</formula>
    </cfRule>
  </conditionalFormatting>
  <conditionalFormatting sqref="O409">
    <cfRule type="expression" dxfId="238" priority="239" stopIfTrue="1">
      <formula>AND(F389="○",COUNTIF(O389:O421,"○")=0,TRIM(P422)="")</formula>
    </cfRule>
  </conditionalFormatting>
  <conditionalFormatting sqref="O410">
    <cfRule type="expression" dxfId="237" priority="238" stopIfTrue="1">
      <formula>AND(F389="○",COUNTIF(O389:O421,"○")=0,TRIM(P422)="")</formula>
    </cfRule>
  </conditionalFormatting>
  <conditionalFormatting sqref="O411">
    <cfRule type="expression" dxfId="236" priority="237" stopIfTrue="1">
      <formula>AND(F389="○",COUNTIF(O389:O421,"○")=0,TRIM(P422)="")</formula>
    </cfRule>
  </conditionalFormatting>
  <conditionalFormatting sqref="O412">
    <cfRule type="expression" dxfId="235" priority="236" stopIfTrue="1">
      <formula>AND(F389="○",COUNTIF(O389:O421,"○")=0,TRIM(P422)="")</formula>
    </cfRule>
  </conditionalFormatting>
  <conditionalFormatting sqref="O413">
    <cfRule type="expression" dxfId="234" priority="235" stopIfTrue="1">
      <formula>AND(F389="○",COUNTIF(O389:O421,"○")=0,TRIM(P422)="")</formula>
    </cfRule>
  </conditionalFormatting>
  <conditionalFormatting sqref="O414">
    <cfRule type="expression" dxfId="233" priority="234" stopIfTrue="1">
      <formula>AND(F389="○",COUNTIF(O389:O421,"○")=0,TRIM(P422)="")</formula>
    </cfRule>
  </conditionalFormatting>
  <conditionalFormatting sqref="O415">
    <cfRule type="expression" dxfId="232" priority="233" stopIfTrue="1">
      <formula>AND(F389="○",COUNTIF(O389:O421,"○")=0,TRIM(P422)="")</formula>
    </cfRule>
  </conditionalFormatting>
  <conditionalFormatting sqref="O416">
    <cfRule type="expression" dxfId="231" priority="232" stopIfTrue="1">
      <formula>AND(F389="○",COUNTIF(O389:O421,"○")=0,TRIM(P422)="")</formula>
    </cfRule>
  </conditionalFormatting>
  <conditionalFormatting sqref="O417">
    <cfRule type="expression" dxfId="230" priority="231" stopIfTrue="1">
      <formula>AND(F389="○",COUNTIF(O389:O421,"○")=0,TRIM(P422)="")</formula>
    </cfRule>
  </conditionalFormatting>
  <conditionalFormatting sqref="O418">
    <cfRule type="expression" dxfId="229" priority="230" stopIfTrue="1">
      <formula>AND(F389="○",COUNTIF(O389:O421,"○")=0,TRIM(P422)="")</formula>
    </cfRule>
  </conditionalFormatting>
  <conditionalFormatting sqref="O419">
    <cfRule type="expression" dxfId="228" priority="229" stopIfTrue="1">
      <formula>AND(F389="○",COUNTIF(O389:O421,"○")=0,TRIM(P422)="")</formula>
    </cfRule>
  </conditionalFormatting>
  <conditionalFormatting sqref="O420">
    <cfRule type="expression" dxfId="227" priority="228" stopIfTrue="1">
      <formula>AND(F389="○",COUNTIF(O389:O421,"○")=0,TRIM(P422)="")</formula>
    </cfRule>
  </conditionalFormatting>
  <conditionalFormatting sqref="O421">
    <cfRule type="expression" dxfId="226" priority="227" stopIfTrue="1">
      <formula>AND(F389="○",COUNTIF(O389:O421,"○")=0,TRIM(P422)="")</formula>
    </cfRule>
  </conditionalFormatting>
  <conditionalFormatting sqref="P422:Y422">
    <cfRule type="expression" dxfId="225" priority="226" stopIfTrue="1">
      <formula>AND(F389="○",COUNTIF(O389:O421,"○")=0,TRIM(P422)="")</formula>
    </cfRule>
  </conditionalFormatting>
  <conditionalFormatting sqref="F426:F436">
    <cfRule type="expression" dxfId="224" priority="225" stopIfTrue="1">
      <formula>希望&lt;&gt;0</formula>
    </cfRule>
  </conditionalFormatting>
  <conditionalFormatting sqref="O426">
    <cfRule type="expression" dxfId="223" priority="224" stopIfTrue="1">
      <formula>AND(F426="○",COUNTIF(O426:O435,"○")=0,TRIM(P436)="")</formula>
    </cfRule>
  </conditionalFormatting>
  <conditionalFormatting sqref="O427">
    <cfRule type="expression" dxfId="222" priority="223" stopIfTrue="1">
      <formula>AND(F426="○",COUNTIF(O426:O435,"○")=0,TRIM(P436)="")</formula>
    </cfRule>
  </conditionalFormatting>
  <conditionalFormatting sqref="O428">
    <cfRule type="expression" dxfId="221" priority="222" stopIfTrue="1">
      <formula>AND(F426="○",COUNTIF(O426:O435,"○")=0,TRIM(P436)="")</formula>
    </cfRule>
  </conditionalFormatting>
  <conditionalFormatting sqref="O429">
    <cfRule type="expression" dxfId="220" priority="221" stopIfTrue="1">
      <formula>AND(F426="○",COUNTIF(O426:O435,"○")=0,TRIM(P436)="")</formula>
    </cfRule>
  </conditionalFormatting>
  <conditionalFormatting sqref="O430">
    <cfRule type="expression" dxfId="219" priority="220" stopIfTrue="1">
      <formula>AND(F426="○",COUNTIF(O426:O435,"○")=0,TRIM(P436)="")</formula>
    </cfRule>
  </conditionalFormatting>
  <conditionalFormatting sqref="O431">
    <cfRule type="expression" dxfId="218" priority="219" stopIfTrue="1">
      <formula>AND(F426="○",COUNTIF(O426:O435,"○")=0,TRIM(P436)="")</formula>
    </cfRule>
  </conditionalFormatting>
  <conditionalFormatting sqref="O432">
    <cfRule type="expression" dxfId="217" priority="218" stopIfTrue="1">
      <formula>AND(F426="○",COUNTIF(O426:O435,"○")=0,TRIM(P436)="")</formula>
    </cfRule>
  </conditionalFormatting>
  <conditionalFormatting sqref="O433">
    <cfRule type="expression" dxfId="216" priority="217" stopIfTrue="1">
      <formula>AND(F426="○",COUNTIF(O426:O435,"○")=0,TRIM(P436)="")</formula>
    </cfRule>
  </conditionalFormatting>
  <conditionalFormatting sqref="O434">
    <cfRule type="expression" dxfId="215" priority="216" stopIfTrue="1">
      <formula>AND(F426="○",COUNTIF(O426:O435,"○")=0,TRIM(P436)="")</formula>
    </cfRule>
  </conditionalFormatting>
  <conditionalFormatting sqref="O435">
    <cfRule type="expression" dxfId="214" priority="215" stopIfTrue="1">
      <formula>AND(F426="○",COUNTIF(O426:O435,"○")=0,TRIM(P436)="")</formula>
    </cfRule>
  </conditionalFormatting>
  <conditionalFormatting sqref="P436:Y436">
    <cfRule type="expression" dxfId="213" priority="214" stopIfTrue="1">
      <formula>AND(F426="○",COUNTIF(O426:O435,"○")=0,TRIM(P436)="")</formula>
    </cfRule>
  </conditionalFormatting>
  <conditionalFormatting sqref="F437:F439">
    <cfRule type="expression" dxfId="212" priority="213" stopIfTrue="1">
      <formula>希望&lt;&gt;0</formula>
    </cfRule>
  </conditionalFormatting>
  <conditionalFormatting sqref="O437">
    <cfRule type="expression" dxfId="211" priority="212" stopIfTrue="1">
      <formula>AND(F437="○",COUNTIF(O437:O438,"○")=0,TRIM(P439)="")</formula>
    </cfRule>
  </conditionalFormatting>
  <conditionalFormatting sqref="O438">
    <cfRule type="expression" dxfId="210" priority="211" stopIfTrue="1">
      <formula>AND(F437="○",COUNTIF(O437:O438,"○")=0,TRIM(P439)="")</formula>
    </cfRule>
  </conditionalFormatting>
  <conditionalFormatting sqref="P439:Y439">
    <cfRule type="expression" dxfId="209" priority="210" stopIfTrue="1">
      <formula>AND(F437="○",COUNTIF(O437:O438,"○")=0,TRIM(P439)="")</formula>
    </cfRule>
  </conditionalFormatting>
  <conditionalFormatting sqref="F440:F444">
    <cfRule type="expression" dxfId="208" priority="209" stopIfTrue="1">
      <formula>希望&lt;&gt;0</formula>
    </cfRule>
  </conditionalFormatting>
  <conditionalFormatting sqref="O440">
    <cfRule type="expression" dxfId="207" priority="208" stopIfTrue="1">
      <formula>AND(F440="○",COUNTIF(O440:O443,"○")=0,TRIM(P444)="")</formula>
    </cfRule>
  </conditionalFormatting>
  <conditionalFormatting sqref="O441">
    <cfRule type="expression" dxfId="206" priority="207" stopIfTrue="1">
      <formula>AND(F440="○",COUNTIF(O440:O443,"○")=0,TRIM(P444)="")</formula>
    </cfRule>
  </conditionalFormatting>
  <conditionalFormatting sqref="O442">
    <cfRule type="expression" dxfId="205" priority="206" stopIfTrue="1">
      <formula>AND(F440="○",COUNTIF(O440:O443,"○")=0,TRIM(P444)="")</formula>
    </cfRule>
  </conditionalFormatting>
  <conditionalFormatting sqref="O443">
    <cfRule type="expression" dxfId="204" priority="205" stopIfTrue="1">
      <formula>AND(F440="○",COUNTIF(O440:O443,"○")=0,TRIM(P444)="")</formula>
    </cfRule>
  </conditionalFormatting>
  <conditionalFormatting sqref="P444:Y444">
    <cfRule type="expression" dxfId="203" priority="204" stopIfTrue="1">
      <formula>AND(F440="○",COUNTIF(O440:O443,"○")=0,TRIM(P444)="")</formula>
    </cfRule>
  </conditionalFormatting>
  <conditionalFormatting sqref="F448:F454">
    <cfRule type="expression" dxfId="202" priority="203" stopIfTrue="1">
      <formula>希望&lt;&gt;0</formula>
    </cfRule>
  </conditionalFormatting>
  <conditionalFormatting sqref="O448">
    <cfRule type="expression" dxfId="201" priority="202" stopIfTrue="1">
      <formula>AND(F448="○",COUNTIF(O448:O452,"○")=0,TRIM(P454)="")</formula>
    </cfRule>
  </conditionalFormatting>
  <conditionalFormatting sqref="O449">
    <cfRule type="expression" dxfId="200" priority="201" stopIfTrue="1">
      <formula>AND(F448="○",COUNTIF(O448:O452,"○")=0,TRIM(P454)="")</formula>
    </cfRule>
  </conditionalFormatting>
  <conditionalFormatting sqref="O450">
    <cfRule type="expression" dxfId="199" priority="200" stopIfTrue="1">
      <formula>AND(F448="○",COUNTIF(O448:O452,"○")=0,TRIM(P454)="")</formula>
    </cfRule>
  </conditionalFormatting>
  <conditionalFormatting sqref="O451">
    <cfRule type="expression" dxfId="198" priority="199" stopIfTrue="1">
      <formula>AND(F448="○",COUNTIF(O448:O452,"○")=0,TRIM(P454)="")</formula>
    </cfRule>
  </conditionalFormatting>
  <conditionalFormatting sqref="O452">
    <cfRule type="expression" dxfId="197" priority="198" stopIfTrue="1">
      <formula>AND(F448="○",COUNTIF(O448:O452,"○")=0,TRIM(P454)="")</formula>
    </cfRule>
  </conditionalFormatting>
  <conditionalFormatting sqref="P454:Y454">
    <cfRule type="expression" dxfId="196" priority="197" stopIfTrue="1">
      <formula>AND(F448="○",COUNTIF(O448:O452,"○")=0,TRIM(P454)="")</formula>
    </cfRule>
  </conditionalFormatting>
  <conditionalFormatting sqref="F455">
    <cfRule type="expression" dxfId="195" priority="196" stopIfTrue="1">
      <formula>希望&lt;&gt;0</formula>
    </cfRule>
  </conditionalFormatting>
  <conditionalFormatting sqref="F456">
    <cfRule type="expression" dxfId="194" priority="195" stopIfTrue="1">
      <formula>希望&lt;&gt;0</formula>
    </cfRule>
  </conditionalFormatting>
  <conditionalFormatting sqref="F457:F461">
    <cfRule type="expression" dxfId="193" priority="194" stopIfTrue="1">
      <formula>希望&lt;&gt;0</formula>
    </cfRule>
  </conditionalFormatting>
  <conditionalFormatting sqref="O457">
    <cfRule type="expression" dxfId="192" priority="193" stopIfTrue="1">
      <formula>AND(F457="○",COUNTIF(O457:O459,"○")=0,TRIM(P461)="")</formula>
    </cfRule>
  </conditionalFormatting>
  <conditionalFormatting sqref="O458">
    <cfRule type="expression" dxfId="191" priority="192" stopIfTrue="1">
      <formula>AND(F457="○",COUNTIF(O457:O459,"○")=0,TRIM(P461)="")</formula>
    </cfRule>
  </conditionalFormatting>
  <conditionalFormatting sqref="O459">
    <cfRule type="expression" dxfId="190" priority="191" stopIfTrue="1">
      <formula>AND(F457="○",COUNTIF(O457:O459,"○")=0,TRIM(P461)="")</formula>
    </cfRule>
  </conditionalFormatting>
  <conditionalFormatting sqref="P461:Y461">
    <cfRule type="expression" dxfId="189" priority="190" stopIfTrue="1">
      <formula>AND(F457="○",COUNTIF(O457:O459,"○")=0,TRIM(P461)="")</formula>
    </cfRule>
  </conditionalFormatting>
  <conditionalFormatting sqref="F462">
    <cfRule type="expression" dxfId="188" priority="189" stopIfTrue="1">
      <formula>希望&lt;&gt;0</formula>
    </cfRule>
  </conditionalFormatting>
  <conditionalFormatting sqref="F463:F466">
    <cfRule type="expression" dxfId="187" priority="188" stopIfTrue="1">
      <formula>希望&lt;&gt;0</formula>
    </cfRule>
  </conditionalFormatting>
  <conditionalFormatting sqref="O463">
    <cfRule type="expression" dxfId="186" priority="187" stopIfTrue="1">
      <formula>AND(F463="○",COUNTIF(O463:O464,"○")=0,TRIM(P466)="")</formula>
    </cfRule>
  </conditionalFormatting>
  <conditionalFormatting sqref="O464">
    <cfRule type="expression" dxfId="185" priority="186" stopIfTrue="1">
      <formula>AND(F463="○",COUNTIF(O463:O464,"○")=0,TRIM(P466)="")</formula>
    </cfRule>
  </conditionalFormatting>
  <conditionalFormatting sqref="P466:Y466">
    <cfRule type="expression" dxfId="184" priority="185" stopIfTrue="1">
      <formula>AND(F463="○",COUNTIF(O463:O464,"○")=0,TRIM(P466)="")</formula>
    </cfRule>
  </conditionalFormatting>
  <conditionalFormatting sqref="F467">
    <cfRule type="expression" dxfId="183" priority="184" stopIfTrue="1">
      <formula>希望&lt;&gt;0</formula>
    </cfRule>
  </conditionalFormatting>
  <conditionalFormatting sqref="F468:F470">
    <cfRule type="expression" dxfId="182" priority="183" stopIfTrue="1">
      <formula>希望&lt;&gt;0</formula>
    </cfRule>
  </conditionalFormatting>
  <conditionalFormatting sqref="O468">
    <cfRule type="expression" dxfId="181" priority="182" stopIfTrue="1">
      <formula>AND(F468="○",COUNTIF(O468:O469,"○")=0,TRIM(P470)="")</formula>
    </cfRule>
  </conditionalFormatting>
  <conditionalFormatting sqref="O469">
    <cfRule type="expression" dxfId="180" priority="181" stopIfTrue="1">
      <formula>AND(F468="○",COUNTIF(O468:O469,"○")=0,TRIM(P470)="")</formula>
    </cfRule>
  </conditionalFormatting>
  <conditionalFormatting sqref="P470:Y470">
    <cfRule type="expression" dxfId="179" priority="180" stopIfTrue="1">
      <formula>AND(F468="○",COUNTIF(O468:O469,"○")=0,TRIM(P470)="")</formula>
    </cfRule>
  </conditionalFormatting>
  <conditionalFormatting sqref="F471">
    <cfRule type="expression" dxfId="178" priority="179" stopIfTrue="1">
      <formula>希望&lt;&gt;0</formula>
    </cfRule>
  </conditionalFormatting>
  <conditionalFormatting sqref="P471:Y471">
    <cfRule type="expression" dxfId="177" priority="178" stopIfTrue="1">
      <formula>AND(F471="○",TRIM(P471)="")</formula>
    </cfRule>
  </conditionalFormatting>
  <conditionalFormatting sqref="F475:F478">
    <cfRule type="expression" dxfId="176" priority="177" stopIfTrue="1">
      <formula>希望&lt;&gt;0</formula>
    </cfRule>
  </conditionalFormatting>
  <conditionalFormatting sqref="O475">
    <cfRule type="expression" dxfId="175" priority="176" stopIfTrue="1">
      <formula>AND(F475="○",COUNTIF(O475:O476,"○")=0,TRIM(P478)="")</formula>
    </cfRule>
  </conditionalFormatting>
  <conditionalFormatting sqref="O476">
    <cfRule type="expression" dxfId="174" priority="175" stopIfTrue="1">
      <formula>AND(F475="○",COUNTIF(O475:O476,"○")=0,TRIM(P478)="")</formula>
    </cfRule>
  </conditionalFormatting>
  <conditionalFormatting sqref="P478:Y478">
    <cfRule type="expression" dxfId="173" priority="174" stopIfTrue="1">
      <formula>AND(F475="○",COUNTIF(O475:O476,"○")=0,TRIM(P478)="")</formula>
    </cfRule>
  </conditionalFormatting>
  <conditionalFormatting sqref="F479:F484">
    <cfRule type="expression" dxfId="172" priority="173" stopIfTrue="1">
      <formula>希望&lt;&gt;0</formula>
    </cfRule>
  </conditionalFormatting>
  <conditionalFormatting sqref="O479">
    <cfRule type="expression" dxfId="171" priority="172" stopIfTrue="1">
      <formula>AND(F479="○",COUNTIF(O479:O482,"○")=0,TRIM(P484)="")</formula>
    </cfRule>
  </conditionalFormatting>
  <conditionalFormatting sqref="O480">
    <cfRule type="expression" dxfId="170" priority="171" stopIfTrue="1">
      <formula>AND(F479="○",COUNTIF(O479:O482,"○")=0,TRIM(P484)="")</formula>
    </cfRule>
  </conditionalFormatting>
  <conditionalFormatting sqref="O481">
    <cfRule type="expression" dxfId="169" priority="170" stopIfTrue="1">
      <formula>AND(F479="○",COUNTIF(O479:O482,"○")=0,TRIM(P484)="")</formula>
    </cfRule>
  </conditionalFormatting>
  <conditionalFormatting sqref="O482">
    <cfRule type="expression" dxfId="168" priority="169" stopIfTrue="1">
      <formula>AND(F479="○",COUNTIF(O479:O482,"○")=0,TRIM(P484)="")</formula>
    </cfRule>
  </conditionalFormatting>
  <conditionalFormatting sqref="P484:Y484">
    <cfRule type="expression" dxfId="167" priority="168" stopIfTrue="1">
      <formula>AND(F479="○",COUNTIF(O479:O482,"○")=0,TRIM(P484)="")</formula>
    </cfRule>
  </conditionalFormatting>
  <conditionalFormatting sqref="F485">
    <cfRule type="expression" dxfId="166" priority="167" stopIfTrue="1">
      <formula>希望&lt;&gt;0</formula>
    </cfRule>
  </conditionalFormatting>
  <conditionalFormatting sqref="F486:F488">
    <cfRule type="expression" dxfId="165" priority="166" stopIfTrue="1">
      <formula>希望&lt;&gt;0</formula>
    </cfRule>
  </conditionalFormatting>
  <conditionalFormatting sqref="O486">
    <cfRule type="expression" dxfId="164" priority="165" stopIfTrue="1">
      <formula>AND(F486="○",COUNTIF(O486:O487,"○")=0,TRIM(P488)="")</formula>
    </cfRule>
  </conditionalFormatting>
  <conditionalFormatting sqref="O487">
    <cfRule type="expression" dxfId="163" priority="164" stopIfTrue="1">
      <formula>AND(F486="○",COUNTIF(O486:O487,"○")=0,TRIM(P488)="")</formula>
    </cfRule>
  </conditionalFormatting>
  <conditionalFormatting sqref="P488:Y488">
    <cfRule type="expression" dxfId="162" priority="163" stopIfTrue="1">
      <formula>AND(F486="○",COUNTIF(O486:O487,"○")=0,TRIM(P488)="")</formula>
    </cfRule>
  </conditionalFormatting>
  <conditionalFormatting sqref="F489:F491">
    <cfRule type="expression" dxfId="161" priority="162" stopIfTrue="1">
      <formula>希望&lt;&gt;0</formula>
    </cfRule>
  </conditionalFormatting>
  <conditionalFormatting sqref="O489">
    <cfRule type="expression" dxfId="160" priority="161" stopIfTrue="1">
      <formula>AND(F489="○",COUNTIF(O489:O489,"○")=0,TRIM(P491)="")</formula>
    </cfRule>
  </conditionalFormatting>
  <conditionalFormatting sqref="P491:Y491">
    <cfRule type="expression" dxfId="159" priority="160" stopIfTrue="1">
      <formula>AND(F489="○",COUNTIF(O489:O489,"○")=0,TRIM(P491)="")</formula>
    </cfRule>
  </conditionalFormatting>
  <conditionalFormatting sqref="F492">
    <cfRule type="expression" dxfId="158" priority="159" stopIfTrue="1">
      <formula>希望&lt;&gt;0</formula>
    </cfRule>
  </conditionalFormatting>
  <conditionalFormatting sqref="F493">
    <cfRule type="expression" dxfId="157" priority="158" stopIfTrue="1">
      <formula>希望&lt;&gt;0</formula>
    </cfRule>
  </conditionalFormatting>
  <conditionalFormatting sqref="F494">
    <cfRule type="expression" dxfId="156" priority="157" stopIfTrue="1">
      <formula>希望&lt;&gt;0</formula>
    </cfRule>
  </conditionalFormatting>
  <conditionalFormatting sqref="F495">
    <cfRule type="expression" dxfId="155" priority="156" stopIfTrue="1">
      <formula>希望&lt;&gt;0</formula>
    </cfRule>
  </conditionalFormatting>
  <conditionalFormatting sqref="F496">
    <cfRule type="expression" dxfId="154" priority="155" stopIfTrue="1">
      <formula>希望&lt;&gt;0</formula>
    </cfRule>
  </conditionalFormatting>
  <conditionalFormatting sqref="F497">
    <cfRule type="expression" dxfId="153" priority="154" stopIfTrue="1">
      <formula>希望&lt;&gt;0</formula>
    </cfRule>
  </conditionalFormatting>
  <conditionalFormatting sqref="F498">
    <cfRule type="expression" dxfId="152" priority="153" stopIfTrue="1">
      <formula>希望&lt;&gt;0</formula>
    </cfRule>
  </conditionalFormatting>
  <conditionalFormatting sqref="F499">
    <cfRule type="expression" dxfId="151" priority="152" stopIfTrue="1">
      <formula>希望&lt;&gt;0</formula>
    </cfRule>
  </conditionalFormatting>
  <conditionalFormatting sqref="F500:F502">
    <cfRule type="expression" dxfId="150" priority="151" stopIfTrue="1">
      <formula>希望&lt;&gt;0</formula>
    </cfRule>
  </conditionalFormatting>
  <conditionalFormatting sqref="O500">
    <cfRule type="expression" dxfId="149" priority="150" stopIfTrue="1">
      <formula>AND(F500="○",COUNTIF(O500:O501,"○")=0,TRIM(P502)="")</formula>
    </cfRule>
  </conditionalFormatting>
  <conditionalFormatting sqref="O501">
    <cfRule type="expression" dxfId="148" priority="149" stopIfTrue="1">
      <formula>AND(F500="○",COUNTIF(O500:O501,"○")=0,TRIM(P502)="")</formula>
    </cfRule>
  </conditionalFormatting>
  <conditionalFormatting sqref="P502:Y502">
    <cfRule type="expression" dxfId="147" priority="148" stopIfTrue="1">
      <formula>AND(F500="○",COUNTIF(O500:O501,"○")=0,TRIM(P502)="")</formula>
    </cfRule>
  </conditionalFormatting>
  <conditionalFormatting sqref="F503">
    <cfRule type="expression" dxfId="146" priority="147" stopIfTrue="1">
      <formula>希望&lt;&gt;0</formula>
    </cfRule>
  </conditionalFormatting>
  <conditionalFormatting sqref="F504">
    <cfRule type="expression" dxfId="145" priority="146" stopIfTrue="1">
      <formula>希望&lt;&gt;0</formula>
    </cfRule>
  </conditionalFormatting>
  <conditionalFormatting sqref="F505:F507">
    <cfRule type="expression" dxfId="144" priority="145" stopIfTrue="1">
      <formula>希望&lt;&gt;0</formula>
    </cfRule>
  </conditionalFormatting>
  <conditionalFormatting sqref="O505">
    <cfRule type="expression" dxfId="143" priority="144" stopIfTrue="1">
      <formula>AND(F505="○",COUNTIF(O505:O506,"○")=0,TRIM(P507)="")</formula>
    </cfRule>
  </conditionalFormatting>
  <conditionalFormatting sqref="O506">
    <cfRule type="expression" dxfId="142" priority="143" stopIfTrue="1">
      <formula>AND(F505="○",COUNTIF(O505:O506,"○")=0,TRIM(P507)="")</formula>
    </cfRule>
  </conditionalFormatting>
  <conditionalFormatting sqref="P507:Y507">
    <cfRule type="expression" dxfId="141" priority="142" stopIfTrue="1">
      <formula>AND(F505="○",COUNTIF(O505:O506,"○")=0,TRIM(P507)="")</formula>
    </cfRule>
  </conditionalFormatting>
  <conditionalFormatting sqref="F508">
    <cfRule type="expression" dxfId="140" priority="141" stopIfTrue="1">
      <formula>希望&lt;&gt;0</formula>
    </cfRule>
  </conditionalFormatting>
  <conditionalFormatting sqref="P508:Y508">
    <cfRule type="expression" dxfId="139" priority="140" stopIfTrue="1">
      <formula>AND(F508="○",TRIM(P508)="")</formula>
    </cfRule>
  </conditionalFormatting>
  <conditionalFormatting sqref="F512">
    <cfRule type="expression" dxfId="138" priority="139" stopIfTrue="1">
      <formula>希望&lt;&gt;0</formula>
    </cfRule>
  </conditionalFormatting>
  <conditionalFormatting sqref="F513">
    <cfRule type="expression" dxfId="137" priority="138" stopIfTrue="1">
      <formula>希望&lt;&gt;0</formula>
    </cfRule>
  </conditionalFormatting>
  <conditionalFormatting sqref="F514">
    <cfRule type="expression" dxfId="136" priority="137" stopIfTrue="1">
      <formula>希望&lt;&gt;0</formula>
    </cfRule>
  </conditionalFormatting>
  <conditionalFormatting sqref="F515">
    <cfRule type="expression" dxfId="135" priority="136" stopIfTrue="1">
      <formula>希望&lt;&gt;0</formula>
    </cfRule>
  </conditionalFormatting>
  <conditionalFormatting sqref="F516">
    <cfRule type="expression" dxfId="134" priority="135" stopIfTrue="1">
      <formula>希望&lt;&gt;0</formula>
    </cfRule>
  </conditionalFormatting>
  <conditionalFormatting sqref="P516:Y516">
    <cfRule type="expression" dxfId="133" priority="134" stopIfTrue="1">
      <formula>AND(F516="○",TRIM(P516)="")</formula>
    </cfRule>
  </conditionalFormatting>
  <conditionalFormatting sqref="F520:F527">
    <cfRule type="expression" dxfId="132" priority="133" stopIfTrue="1">
      <formula>希望&lt;&gt;0</formula>
    </cfRule>
  </conditionalFormatting>
  <conditionalFormatting sqref="O520">
    <cfRule type="expression" dxfId="131" priority="132" stopIfTrue="1">
      <formula>AND(F520="○",COUNTIF(O520:O526,"○")=0,TRIM(P527)="")</formula>
    </cfRule>
  </conditionalFormatting>
  <conditionalFormatting sqref="O521">
    <cfRule type="expression" dxfId="130" priority="131" stopIfTrue="1">
      <formula>AND(F520="○",COUNTIF(O520:O526,"○")=0,TRIM(P527)="")</formula>
    </cfRule>
  </conditionalFormatting>
  <conditionalFormatting sqref="O522">
    <cfRule type="expression" dxfId="129" priority="130" stopIfTrue="1">
      <formula>AND(F520="○",COUNTIF(O520:O526,"○")=0,TRIM(P527)="")</formula>
    </cfRule>
  </conditionalFormatting>
  <conditionalFormatting sqref="O523">
    <cfRule type="expression" dxfId="128" priority="129" stopIfTrue="1">
      <formula>AND(F520="○",COUNTIF(O520:O526,"○")=0,TRIM(P527)="")</formula>
    </cfRule>
  </conditionalFormatting>
  <conditionalFormatting sqref="O524">
    <cfRule type="expression" dxfId="127" priority="128" stopIfTrue="1">
      <formula>AND(F520="○",COUNTIF(O520:O526,"○")=0,TRIM(P527)="")</formula>
    </cfRule>
  </conditionalFormatting>
  <conditionalFormatting sqref="O525">
    <cfRule type="expression" dxfId="126" priority="127" stopIfTrue="1">
      <formula>AND(F520="○",COUNTIF(O520:O526,"○")=0,TRIM(P527)="")</formula>
    </cfRule>
  </conditionalFormatting>
  <conditionalFormatting sqref="O526">
    <cfRule type="expression" dxfId="125" priority="126" stopIfTrue="1">
      <formula>AND(F520="○",COUNTIF(O520:O526,"○")=0,TRIM(P527)="")</formula>
    </cfRule>
  </conditionalFormatting>
  <conditionalFormatting sqref="P527:Y527">
    <cfRule type="expression" dxfId="124" priority="125" stopIfTrue="1">
      <formula>AND(F520="○",COUNTIF(O520:O526,"○")=0,TRIM(P527)="")</formula>
    </cfRule>
  </conditionalFormatting>
  <conditionalFormatting sqref="F528:F532">
    <cfRule type="expression" dxfId="123" priority="124" stopIfTrue="1">
      <formula>希望&lt;&gt;0</formula>
    </cfRule>
  </conditionalFormatting>
  <conditionalFormatting sqref="O528">
    <cfRule type="expression" dxfId="122" priority="123" stopIfTrue="1">
      <formula>AND(F528="○",COUNTIF(O528:O530,"○")=0,TRIM(P532)="")</formula>
    </cfRule>
  </conditionalFormatting>
  <conditionalFormatting sqref="O529">
    <cfRule type="expression" dxfId="121" priority="122" stopIfTrue="1">
      <formula>AND(F528="○",COUNTIF(O528:O530,"○")=0,TRIM(P532)="")</formula>
    </cfRule>
  </conditionalFormatting>
  <conditionalFormatting sqref="O530">
    <cfRule type="expression" dxfId="120" priority="121" stopIfTrue="1">
      <formula>AND(F528="○",COUNTIF(O528:O530,"○")=0,TRIM(P532)="")</formula>
    </cfRule>
  </conditionalFormatting>
  <conditionalFormatting sqref="P532:Y532">
    <cfRule type="expression" dxfId="119" priority="120" stopIfTrue="1">
      <formula>AND(F528="○",COUNTIF(O528:O530,"○")=0,TRIM(P532)="")</formula>
    </cfRule>
  </conditionalFormatting>
  <conditionalFormatting sqref="F533">
    <cfRule type="expression" dxfId="118" priority="119" stopIfTrue="1">
      <formula>希望&lt;&gt;0</formula>
    </cfRule>
  </conditionalFormatting>
  <conditionalFormatting sqref="F534">
    <cfRule type="expression" dxfId="117" priority="118" stopIfTrue="1">
      <formula>希望&lt;&gt;0</formula>
    </cfRule>
  </conditionalFormatting>
  <conditionalFormatting sqref="F535">
    <cfRule type="expression" dxfId="116" priority="117" stopIfTrue="1">
      <formula>希望&lt;&gt;0</formula>
    </cfRule>
  </conditionalFormatting>
  <conditionalFormatting sqref="F536">
    <cfRule type="expression" dxfId="115" priority="116" stopIfTrue="1">
      <formula>希望&lt;&gt;0</formula>
    </cfRule>
  </conditionalFormatting>
  <conditionalFormatting sqref="P536:Y536">
    <cfRule type="expression" dxfId="114" priority="115" stopIfTrue="1">
      <formula>AND(F536="○",TRIM(P536)="")</formula>
    </cfRule>
  </conditionalFormatting>
  <conditionalFormatting sqref="F540:F542">
    <cfRule type="expression" dxfId="113" priority="114" stopIfTrue="1">
      <formula>希望&lt;&gt;0</formula>
    </cfRule>
  </conditionalFormatting>
  <conditionalFormatting sqref="O540">
    <cfRule type="expression" dxfId="112" priority="113" stopIfTrue="1">
      <formula>AND(F540="○",COUNTIF(O540:O541,"○")=0,TRIM(P542)="")</formula>
    </cfRule>
  </conditionalFormatting>
  <conditionalFormatting sqref="O541">
    <cfRule type="expression" dxfId="111" priority="112" stopIfTrue="1">
      <formula>AND(F540="○",COUNTIF(O540:O541,"○")=0,TRIM(P542)="")</formula>
    </cfRule>
  </conditionalFormatting>
  <conditionalFormatting sqref="P542:Y542">
    <cfRule type="expression" dxfId="110" priority="111" stopIfTrue="1">
      <formula>AND(F540="○",COUNTIF(O540:O541,"○")=0,TRIM(P542)="")</formula>
    </cfRule>
  </conditionalFormatting>
  <conditionalFormatting sqref="F543:F546">
    <cfRule type="expression" dxfId="109" priority="110" stopIfTrue="1">
      <formula>希望&lt;&gt;0</formula>
    </cfRule>
  </conditionalFormatting>
  <conditionalFormatting sqref="O543">
    <cfRule type="expression" dxfId="108" priority="109" stopIfTrue="1">
      <formula>AND(F543="○",COUNTIF(O543:O545,"○")=0,TRIM(P546)="")</formula>
    </cfRule>
  </conditionalFormatting>
  <conditionalFormatting sqref="O544">
    <cfRule type="expression" dxfId="107" priority="108" stopIfTrue="1">
      <formula>AND(F543="○",COUNTIF(O543:O545,"○")=0,TRIM(P546)="")</formula>
    </cfRule>
  </conditionalFormatting>
  <conditionalFormatting sqref="O545">
    <cfRule type="expression" dxfId="106" priority="107" stopIfTrue="1">
      <formula>AND(F543="○",COUNTIF(O543:O545,"○")=0,TRIM(P546)="")</formula>
    </cfRule>
  </conditionalFormatting>
  <conditionalFormatting sqref="P546:Y546">
    <cfRule type="expression" dxfId="105" priority="106" stopIfTrue="1">
      <formula>AND(F543="○",COUNTIF(O543:O545,"○")=0,TRIM(P546)="")</formula>
    </cfRule>
  </conditionalFormatting>
  <conditionalFormatting sqref="F547">
    <cfRule type="expression" dxfId="104" priority="105" stopIfTrue="1">
      <formula>希望&lt;&gt;0</formula>
    </cfRule>
  </conditionalFormatting>
  <conditionalFormatting sqref="F548">
    <cfRule type="expression" dxfId="103" priority="104" stopIfTrue="1">
      <formula>希望&lt;&gt;0</formula>
    </cfRule>
  </conditionalFormatting>
  <conditionalFormatting sqref="F549">
    <cfRule type="expression" dxfId="102" priority="103" stopIfTrue="1">
      <formula>希望&lt;&gt;0</formula>
    </cfRule>
  </conditionalFormatting>
  <conditionalFormatting sqref="F550">
    <cfRule type="expression" dxfId="101" priority="102" stopIfTrue="1">
      <formula>希望&lt;&gt;0</formula>
    </cfRule>
  </conditionalFormatting>
  <conditionalFormatting sqref="F551">
    <cfRule type="expression" dxfId="100" priority="101" stopIfTrue="1">
      <formula>希望&lt;&gt;0</formula>
    </cfRule>
  </conditionalFormatting>
  <conditionalFormatting sqref="F552:F553">
    <cfRule type="expression" dxfId="99" priority="100" stopIfTrue="1">
      <formula>希望&lt;&gt;0</formula>
    </cfRule>
  </conditionalFormatting>
  <conditionalFormatting sqref="P553:Y553">
    <cfRule type="expression" dxfId="98" priority="99" stopIfTrue="1">
      <formula>AND(F552="○",TRIM(P553)="")</formula>
    </cfRule>
  </conditionalFormatting>
  <conditionalFormatting sqref="F557:F560">
    <cfRule type="expression" dxfId="97" priority="98" stopIfTrue="1">
      <formula>希望&lt;&gt;0</formula>
    </cfRule>
  </conditionalFormatting>
  <conditionalFormatting sqref="O557">
    <cfRule type="expression" dxfId="96" priority="97" stopIfTrue="1">
      <formula>AND(F557="○",COUNTIF(O557:O559,"○")=0,TRIM(P560)="")</formula>
    </cfRule>
  </conditionalFormatting>
  <conditionalFormatting sqref="O558">
    <cfRule type="expression" dxfId="95" priority="96" stopIfTrue="1">
      <formula>AND(F557="○",COUNTIF(O557:O559,"○")=0,TRIM(P560)="")</formula>
    </cfRule>
  </conditionalFormatting>
  <conditionalFormatting sqref="O559">
    <cfRule type="expression" dxfId="94" priority="95" stopIfTrue="1">
      <formula>AND(F557="○",COUNTIF(O557:O559,"○")=0,TRIM(P560)="")</formula>
    </cfRule>
  </conditionalFormatting>
  <conditionalFormatting sqref="P560:Y560">
    <cfRule type="expression" dxfId="93" priority="94" stopIfTrue="1">
      <formula>AND(F557="○",COUNTIF(O557:O559,"○")=0,TRIM(P560)="")</formula>
    </cfRule>
  </conditionalFormatting>
  <conditionalFormatting sqref="F561">
    <cfRule type="expression" dxfId="92" priority="93" stopIfTrue="1">
      <formula>希望&lt;&gt;0</formula>
    </cfRule>
  </conditionalFormatting>
  <conditionalFormatting sqref="F562">
    <cfRule type="expression" dxfId="91" priority="92" stopIfTrue="1">
      <formula>希望&lt;&gt;0</formula>
    </cfRule>
  </conditionalFormatting>
  <conditionalFormatting sqref="F563:F566">
    <cfRule type="expression" dxfId="90" priority="91" stopIfTrue="1">
      <formula>希望&lt;&gt;0</formula>
    </cfRule>
  </conditionalFormatting>
  <conditionalFormatting sqref="O563">
    <cfRule type="expression" dxfId="89" priority="90" stopIfTrue="1">
      <formula>AND(F563="○",COUNTIF(O563:O565,"○")=0,TRIM(P566)="")</formula>
    </cfRule>
  </conditionalFormatting>
  <conditionalFormatting sqref="O564">
    <cfRule type="expression" dxfId="88" priority="89" stopIfTrue="1">
      <formula>AND(F563="○",COUNTIF(O563:O565,"○")=0,TRIM(P566)="")</formula>
    </cfRule>
  </conditionalFormatting>
  <conditionalFormatting sqref="O565">
    <cfRule type="expression" dxfId="87" priority="88" stopIfTrue="1">
      <formula>AND(F563="○",COUNTIF(O563:O565,"○")=0,TRIM(P566)="")</formula>
    </cfRule>
  </conditionalFormatting>
  <conditionalFormatting sqref="P566:Y566">
    <cfRule type="expression" dxfId="86" priority="87" stopIfTrue="1">
      <formula>AND(F563="○",COUNTIF(O563:O565,"○")=0,TRIM(P566)="")</formula>
    </cfRule>
  </conditionalFormatting>
  <conditionalFormatting sqref="F567:F568">
    <cfRule type="expression" dxfId="85" priority="86" stopIfTrue="1">
      <formula>希望&lt;&gt;0</formula>
    </cfRule>
  </conditionalFormatting>
  <conditionalFormatting sqref="O567">
    <cfRule type="expression" dxfId="84" priority="85" stopIfTrue="1">
      <formula>AND(F567="○",COUNTIF(O567:O567,"○")=0,TRIM(P568)="")</formula>
    </cfRule>
  </conditionalFormatting>
  <conditionalFormatting sqref="P568:Y568">
    <cfRule type="expression" dxfId="83" priority="84" stopIfTrue="1">
      <formula>AND(F567="○",COUNTIF(O567:O567,"○")=0,TRIM(P568)="")</formula>
    </cfRule>
  </conditionalFormatting>
  <conditionalFormatting sqref="F569">
    <cfRule type="expression" dxfId="82" priority="83" stopIfTrue="1">
      <formula>希望&lt;&gt;0</formula>
    </cfRule>
  </conditionalFormatting>
  <conditionalFormatting sqref="F570">
    <cfRule type="expression" dxfId="81" priority="82" stopIfTrue="1">
      <formula>希望&lt;&gt;0</formula>
    </cfRule>
  </conditionalFormatting>
  <conditionalFormatting sqref="F571:F575">
    <cfRule type="expression" dxfId="80" priority="81" stopIfTrue="1">
      <formula>希望&lt;&gt;0</formula>
    </cfRule>
  </conditionalFormatting>
  <conditionalFormatting sqref="O571">
    <cfRule type="expression" dxfId="79" priority="80" stopIfTrue="1">
      <formula>AND(F571="○",COUNTIF(O571:O573,"○")=0,TRIM(P575)="")</formula>
    </cfRule>
  </conditionalFormatting>
  <conditionalFormatting sqref="O572">
    <cfRule type="expression" dxfId="78" priority="79" stopIfTrue="1">
      <formula>AND(F571="○",COUNTIF(O571:O573,"○")=0,TRIM(P575)="")</formula>
    </cfRule>
  </conditionalFormatting>
  <conditionalFormatting sqref="O573">
    <cfRule type="expression" dxfId="77" priority="78" stopIfTrue="1">
      <formula>AND(F571="○",COUNTIF(O571:O573,"○")=0,TRIM(P575)="")</formula>
    </cfRule>
  </conditionalFormatting>
  <conditionalFormatting sqref="P575:Y575">
    <cfRule type="expression" dxfId="76" priority="77" stopIfTrue="1">
      <formula>AND(F571="○",COUNTIF(O571:O573,"○")=0,TRIM(P575)="")</formula>
    </cfRule>
  </conditionalFormatting>
  <conditionalFormatting sqref="F576">
    <cfRule type="expression" dxfId="75" priority="76" stopIfTrue="1">
      <formula>希望&lt;&gt;0</formula>
    </cfRule>
  </conditionalFormatting>
  <conditionalFormatting sqref="F577">
    <cfRule type="expression" dxfId="74" priority="75" stopIfTrue="1">
      <formula>希望&lt;&gt;0</formula>
    </cfRule>
  </conditionalFormatting>
  <conditionalFormatting sqref="P577:Y577">
    <cfRule type="expression" dxfId="73" priority="74" stopIfTrue="1">
      <formula>AND(F577="○",TRIM(P577)="")</formula>
    </cfRule>
  </conditionalFormatting>
  <conditionalFormatting sqref="F581:F585">
    <cfRule type="expression" dxfId="72" priority="73" stopIfTrue="1">
      <formula>希望&lt;&gt;0</formula>
    </cfRule>
  </conditionalFormatting>
  <conditionalFormatting sqref="O581">
    <cfRule type="expression" dxfId="71" priority="72" stopIfTrue="1">
      <formula>AND(F581="○",COUNTIF(O581:O583,"○")=0,TRIM(P585)="")</formula>
    </cfRule>
  </conditionalFormatting>
  <conditionalFormatting sqref="O582">
    <cfRule type="expression" dxfId="70" priority="71" stopIfTrue="1">
      <formula>AND(F581="○",COUNTIF(O581:O583,"○")=0,TRIM(P585)="")</formula>
    </cfRule>
  </conditionalFormatting>
  <conditionalFormatting sqref="O583">
    <cfRule type="expression" dxfId="69" priority="70" stopIfTrue="1">
      <formula>AND(F581="○",COUNTIF(O581:O583,"○")=0,TRIM(P585)="")</formula>
    </cfRule>
  </conditionalFormatting>
  <conditionalFormatting sqref="P585:Y585">
    <cfRule type="expression" dxfId="68" priority="69" stopIfTrue="1">
      <formula>AND(F581="○",COUNTIF(O581:O583,"○")=0,TRIM(P585)="")</formula>
    </cfRule>
  </conditionalFormatting>
  <conditionalFormatting sqref="F586">
    <cfRule type="expression" dxfId="67" priority="68" stopIfTrue="1">
      <formula>希望&lt;&gt;0</formula>
    </cfRule>
  </conditionalFormatting>
  <conditionalFormatting sqref="F587">
    <cfRule type="expression" dxfId="66" priority="67" stopIfTrue="1">
      <formula>希望&lt;&gt;0</formula>
    </cfRule>
  </conditionalFormatting>
  <conditionalFormatting sqref="F588">
    <cfRule type="expression" dxfId="65" priority="66" stopIfTrue="1">
      <formula>希望&lt;&gt;0</formula>
    </cfRule>
  </conditionalFormatting>
  <conditionalFormatting sqref="F589">
    <cfRule type="expression" dxfId="64" priority="65" stopIfTrue="1">
      <formula>希望&lt;&gt;0</formula>
    </cfRule>
  </conditionalFormatting>
  <conditionalFormatting sqref="F590:F591">
    <cfRule type="expression" dxfId="63" priority="64" stopIfTrue="1">
      <formula>希望&lt;&gt;0</formula>
    </cfRule>
  </conditionalFormatting>
  <conditionalFormatting sqref="P591:Y591">
    <cfRule type="expression" dxfId="62" priority="63" stopIfTrue="1">
      <formula>AND(F590="○",TRIM(P591)="")</formula>
    </cfRule>
  </conditionalFormatting>
  <conditionalFormatting sqref="F595">
    <cfRule type="expression" dxfId="61" priority="62" stopIfTrue="1">
      <formula>希望&lt;&gt;0</formula>
    </cfRule>
  </conditionalFormatting>
  <conditionalFormatting sqref="F596">
    <cfRule type="expression" dxfId="60" priority="61" stopIfTrue="1">
      <formula>希望&lt;&gt;0</formula>
    </cfRule>
  </conditionalFormatting>
  <conditionalFormatting sqref="F597">
    <cfRule type="expression" dxfId="59" priority="60" stopIfTrue="1">
      <formula>希望&lt;&gt;0</formula>
    </cfRule>
  </conditionalFormatting>
  <conditionalFormatting sqref="F598">
    <cfRule type="expression" dxfId="58" priority="59" stopIfTrue="1">
      <formula>希望&lt;&gt;0</formula>
    </cfRule>
  </conditionalFormatting>
  <conditionalFormatting sqref="F599">
    <cfRule type="expression" dxfId="57" priority="58" stopIfTrue="1">
      <formula>希望&lt;&gt;0</formula>
    </cfRule>
  </conditionalFormatting>
  <conditionalFormatting sqref="P599:Y599">
    <cfRule type="expression" dxfId="56" priority="57" stopIfTrue="1">
      <formula>AND(F599="○",TRIM(P599)="")</formula>
    </cfRule>
  </conditionalFormatting>
  <conditionalFormatting sqref="F603:F606">
    <cfRule type="expression" dxfId="55" priority="56" stopIfTrue="1">
      <formula>希望&lt;&gt;0</formula>
    </cfRule>
  </conditionalFormatting>
  <conditionalFormatting sqref="O603">
    <cfRule type="expression" dxfId="54" priority="55" stopIfTrue="1">
      <formula>AND(F603="○",COUNTIF(O603:O605,"○")=0,TRIM(P606)="")</formula>
    </cfRule>
  </conditionalFormatting>
  <conditionalFormatting sqref="O604">
    <cfRule type="expression" dxfId="53" priority="54" stopIfTrue="1">
      <formula>AND(F603="○",COUNTIF(O603:O605,"○")=0,TRIM(P606)="")</formula>
    </cfRule>
  </conditionalFormatting>
  <conditionalFormatting sqref="O605">
    <cfRule type="expression" dxfId="52" priority="53" stopIfTrue="1">
      <formula>AND(F603="○",COUNTIF(O603:O605,"○")=0,TRIM(P606)="")</formula>
    </cfRule>
  </conditionalFormatting>
  <conditionalFormatting sqref="P606:Y606">
    <cfRule type="expression" dxfId="51" priority="52" stopIfTrue="1">
      <formula>AND(F603="○",COUNTIF(O603:O605,"○")=0,TRIM(P606)="")</formula>
    </cfRule>
  </conditionalFormatting>
  <conditionalFormatting sqref="F607:F608">
    <cfRule type="expression" dxfId="50" priority="51" stopIfTrue="1">
      <formula>希望&lt;&gt;0</formula>
    </cfRule>
  </conditionalFormatting>
  <conditionalFormatting sqref="P608:Y608">
    <cfRule type="expression" dxfId="49" priority="50" stopIfTrue="1">
      <formula>AND(F607="○",TRIM(P608)="")</formula>
    </cfRule>
  </conditionalFormatting>
  <conditionalFormatting sqref="F612:F614">
    <cfRule type="expression" dxfId="48" priority="49" stopIfTrue="1">
      <formula>希望&lt;&gt;0</formula>
    </cfRule>
  </conditionalFormatting>
  <conditionalFormatting sqref="O612">
    <cfRule type="expression" dxfId="47" priority="48" stopIfTrue="1">
      <formula>AND(F612="○",COUNTIF(O612:O613,"○")=0,TRIM(P614)="")</formula>
    </cfRule>
  </conditionalFormatting>
  <conditionalFormatting sqref="O613">
    <cfRule type="expression" dxfId="46" priority="47" stopIfTrue="1">
      <formula>AND(F612="○",COUNTIF(O612:O613,"○")=0,TRIM(P614)="")</formula>
    </cfRule>
  </conditionalFormatting>
  <conditionalFormatting sqref="P614:Y614">
    <cfRule type="expression" dxfId="45" priority="46" stopIfTrue="1">
      <formula>AND(F612="○",COUNTIF(O612:O613,"○")=0,TRIM(P614)="")</formula>
    </cfRule>
  </conditionalFormatting>
  <conditionalFormatting sqref="F615">
    <cfRule type="expression" dxfId="44" priority="45" stopIfTrue="1">
      <formula>希望&lt;&gt;0</formula>
    </cfRule>
  </conditionalFormatting>
  <conditionalFormatting sqref="F616">
    <cfRule type="expression" dxfId="43" priority="44" stopIfTrue="1">
      <formula>希望&lt;&gt;0</formula>
    </cfRule>
  </conditionalFormatting>
  <conditionalFormatting sqref="F617">
    <cfRule type="expression" dxfId="42" priority="43" stopIfTrue="1">
      <formula>希望&lt;&gt;0</formula>
    </cfRule>
  </conditionalFormatting>
  <conditionalFormatting sqref="P617:Y617">
    <cfRule type="expression" dxfId="41" priority="42" stopIfTrue="1">
      <formula>AND(F617="○",TRIM(P617)="")</formula>
    </cfRule>
  </conditionalFormatting>
  <conditionalFormatting sqref="F621">
    <cfRule type="expression" dxfId="40" priority="41" stopIfTrue="1">
      <formula>希望&lt;&gt;0</formula>
    </cfRule>
  </conditionalFormatting>
  <conditionalFormatting sqref="F622">
    <cfRule type="expression" dxfId="39" priority="40" stopIfTrue="1">
      <formula>希望&lt;&gt;0</formula>
    </cfRule>
  </conditionalFormatting>
  <conditionalFormatting sqref="F623">
    <cfRule type="expression" dxfId="38" priority="39" stopIfTrue="1">
      <formula>希望&lt;&gt;0</formula>
    </cfRule>
  </conditionalFormatting>
  <conditionalFormatting sqref="F624">
    <cfRule type="expression" dxfId="37" priority="38" stopIfTrue="1">
      <formula>希望&lt;&gt;0</formula>
    </cfRule>
  </conditionalFormatting>
  <conditionalFormatting sqref="F625">
    <cfRule type="expression" dxfId="36" priority="37" stopIfTrue="1">
      <formula>希望&lt;&gt;0</formula>
    </cfRule>
  </conditionalFormatting>
  <conditionalFormatting sqref="F626">
    <cfRule type="expression" dxfId="35" priority="36" stopIfTrue="1">
      <formula>希望&lt;&gt;0</formula>
    </cfRule>
  </conditionalFormatting>
  <conditionalFormatting sqref="F627">
    <cfRule type="expression" dxfId="34" priority="35" stopIfTrue="1">
      <formula>希望&lt;&gt;0</formula>
    </cfRule>
  </conditionalFormatting>
  <conditionalFormatting sqref="F628">
    <cfRule type="expression" dxfId="33" priority="34" stopIfTrue="1">
      <formula>希望&lt;&gt;0</formula>
    </cfRule>
  </conditionalFormatting>
  <conditionalFormatting sqref="F629">
    <cfRule type="expression" dxfId="32" priority="33" stopIfTrue="1">
      <formula>希望&lt;&gt;0</formula>
    </cfRule>
  </conditionalFormatting>
  <conditionalFormatting sqref="F630">
    <cfRule type="expression" dxfId="31" priority="32" stopIfTrue="1">
      <formula>希望&lt;&gt;0</formula>
    </cfRule>
  </conditionalFormatting>
  <conditionalFormatting sqref="F631:F632">
    <cfRule type="expression" dxfId="30" priority="31" stopIfTrue="1">
      <formula>希望&lt;&gt;0</formula>
    </cfRule>
  </conditionalFormatting>
  <conditionalFormatting sqref="O631">
    <cfRule type="expression" dxfId="29" priority="30" stopIfTrue="1">
      <formula>AND(F631="○",COUNTIF(O631:O631,"○")=0,TRIM(P632)="")</formula>
    </cfRule>
  </conditionalFormatting>
  <conditionalFormatting sqref="P632:Y632">
    <cfRule type="expression" dxfId="28" priority="29" stopIfTrue="1">
      <formula>AND(F631="○",COUNTIF(O631:O631,"○")=0,TRIM(P632)="")</formula>
    </cfRule>
  </conditionalFormatting>
  <conditionalFormatting sqref="F633:F637">
    <cfRule type="expression" dxfId="27" priority="28" stopIfTrue="1">
      <formula>希望&lt;&gt;0</formula>
    </cfRule>
  </conditionalFormatting>
  <conditionalFormatting sqref="O633">
    <cfRule type="expression" dxfId="26" priority="27" stopIfTrue="1">
      <formula>AND(F633="○",COUNTIF(O633:O636,"○")=0,TRIM(P637)="")</formula>
    </cfRule>
  </conditionalFormatting>
  <conditionalFormatting sqref="O634">
    <cfRule type="expression" dxfId="25" priority="26" stopIfTrue="1">
      <formula>AND(F633="○",COUNTIF(O633:O636,"○")=0,TRIM(P637)="")</formula>
    </cfRule>
  </conditionalFormatting>
  <conditionalFormatting sqref="O635">
    <cfRule type="expression" dxfId="24" priority="25" stopIfTrue="1">
      <formula>AND(F633="○",COUNTIF(O633:O636,"○")=0,TRIM(P637)="")</formula>
    </cfRule>
  </conditionalFormatting>
  <conditionalFormatting sqref="O636">
    <cfRule type="expression" dxfId="23" priority="24" stopIfTrue="1">
      <formula>AND(F633="○",COUNTIF(O633:O636,"○")=0,TRIM(P637)="")</formula>
    </cfRule>
  </conditionalFormatting>
  <conditionalFormatting sqref="P637:Y637">
    <cfRule type="expression" dxfId="22" priority="23" stopIfTrue="1">
      <formula>AND(F633="○",COUNTIF(O633:O636,"○")=0,TRIM(P637)="")</formula>
    </cfRule>
  </conditionalFormatting>
  <conditionalFormatting sqref="F638">
    <cfRule type="expression" dxfId="21" priority="22" stopIfTrue="1">
      <formula>希望&lt;&gt;0</formula>
    </cfRule>
  </conditionalFormatting>
  <conditionalFormatting sqref="F639">
    <cfRule type="expression" dxfId="20" priority="21" stopIfTrue="1">
      <formula>希望&lt;&gt;0</formula>
    </cfRule>
  </conditionalFormatting>
  <conditionalFormatting sqref="P639:Y639">
    <cfRule type="expression" dxfId="19" priority="20" stopIfTrue="1">
      <formula>AND(F639="○",TRIM(P639)="")</formula>
    </cfRule>
  </conditionalFormatting>
  <conditionalFormatting sqref="F643">
    <cfRule type="expression" dxfId="18" priority="19" stopIfTrue="1">
      <formula>希望&lt;&gt;0</formula>
    </cfRule>
  </conditionalFormatting>
  <conditionalFormatting sqref="F644">
    <cfRule type="expression" dxfId="17" priority="18" stopIfTrue="1">
      <formula>希望&lt;&gt;0</formula>
    </cfRule>
  </conditionalFormatting>
  <conditionalFormatting sqref="F645">
    <cfRule type="expression" dxfId="16" priority="17" stopIfTrue="1">
      <formula>希望&lt;&gt;0</formula>
    </cfRule>
  </conditionalFormatting>
  <conditionalFormatting sqref="F646">
    <cfRule type="expression" dxfId="15" priority="16" stopIfTrue="1">
      <formula>希望&lt;&gt;0</formula>
    </cfRule>
  </conditionalFormatting>
  <conditionalFormatting sqref="F647">
    <cfRule type="expression" dxfId="14" priority="15" stopIfTrue="1">
      <formula>希望&lt;&gt;0</formula>
    </cfRule>
  </conditionalFormatting>
  <conditionalFormatting sqref="F648">
    <cfRule type="expression" dxfId="13" priority="14" stopIfTrue="1">
      <formula>希望&lt;&gt;0</formula>
    </cfRule>
  </conditionalFormatting>
  <conditionalFormatting sqref="F649">
    <cfRule type="expression" dxfId="12" priority="13" stopIfTrue="1">
      <formula>希望&lt;&gt;0</formula>
    </cfRule>
  </conditionalFormatting>
  <conditionalFormatting sqref="F650">
    <cfRule type="expression" dxfId="11" priority="12" stopIfTrue="1">
      <formula>希望&lt;&gt;0</formula>
    </cfRule>
  </conditionalFormatting>
  <conditionalFormatting sqref="F651">
    <cfRule type="expression" dxfId="10" priority="11" stopIfTrue="1">
      <formula>希望&lt;&gt;0</formula>
    </cfRule>
  </conditionalFormatting>
  <conditionalFormatting sqref="P651:Y651">
    <cfRule type="expression" dxfId="9" priority="10" stopIfTrue="1">
      <formula>AND(F651="○",TRIM(P651)="")</formula>
    </cfRule>
  </conditionalFormatting>
  <conditionalFormatting sqref="F655">
    <cfRule type="expression" dxfId="8" priority="9" stopIfTrue="1">
      <formula>希望&lt;&gt;0</formula>
    </cfRule>
  </conditionalFormatting>
  <conditionalFormatting sqref="F656">
    <cfRule type="expression" dxfId="7" priority="8" stopIfTrue="1">
      <formula>希望&lt;&gt;0</formula>
    </cfRule>
  </conditionalFormatting>
  <conditionalFormatting sqref="F657">
    <cfRule type="expression" dxfId="6" priority="7" stopIfTrue="1">
      <formula>希望&lt;&gt;0</formula>
    </cfRule>
  </conditionalFormatting>
  <conditionalFormatting sqref="F658">
    <cfRule type="expression" dxfId="5" priority="6" stopIfTrue="1">
      <formula>希望&lt;&gt;0</formula>
    </cfRule>
  </conditionalFormatting>
  <conditionalFormatting sqref="F659">
    <cfRule type="expression" dxfId="4" priority="5" stopIfTrue="1">
      <formula>希望&lt;&gt;0</formula>
    </cfRule>
  </conditionalFormatting>
  <conditionalFormatting sqref="F660">
    <cfRule type="expression" dxfId="3" priority="4" stopIfTrue="1">
      <formula>希望&lt;&gt;0</formula>
    </cfRule>
  </conditionalFormatting>
  <conditionalFormatting sqref="P660:Y660">
    <cfRule type="expression" dxfId="2" priority="3" stopIfTrue="1">
      <formula>AND(F660="○",TRIM(P660)="")</formula>
    </cfRule>
  </conditionalFormatting>
  <conditionalFormatting sqref="F664">
    <cfRule type="expression" dxfId="1" priority="2" stopIfTrue="1">
      <formula>希望&lt;&gt;0</formula>
    </cfRule>
  </conditionalFormatting>
  <conditionalFormatting sqref="P664:Y664">
    <cfRule type="expression" dxfId="0" priority="1" stopIfTrue="1">
      <formula>AND(F664="○",TRIM(P664)="")</formula>
    </cfRule>
  </conditionalFormatting>
  <dataValidations count="508">
    <dataValidation type="whole" imeMode="halfAlpha" allowBlank="1" showInputMessage="1" showErrorMessage="1" error="7桁の数字を入力してください" sqref="I20:M20" xr:uid="{2454E6FA-662D-4048-9375-B4C7012BCE02}">
      <formula1>0</formula1>
      <formula2>9999999</formula2>
    </dataValidation>
    <dataValidation errorStyle="warning" imeMode="hiragana" allowBlank="1" showInputMessage="1" showErrorMessage="1" sqref="I22:Y22" xr:uid="{EA3DF071-98C7-4B2D-B364-B4A000A30962}"/>
    <dataValidation errorStyle="warning" imeMode="fullKatakana" allowBlank="1" showInputMessage="1" showErrorMessage="1" sqref="I24:Y24" xr:uid="{755E01E6-D020-4FB5-A496-ED556B9F87C5}"/>
    <dataValidation errorStyle="warning" imeMode="hiragana" allowBlank="1" showInputMessage="1" showErrorMessage="1" sqref="I26:Y26" xr:uid="{86DD7DD1-1E19-4F79-A6F4-6D0F5A53385D}"/>
    <dataValidation errorStyle="warning" imeMode="hiragana" allowBlank="1" showInputMessage="1" showErrorMessage="1" sqref="I28:Y28" xr:uid="{E67E610E-200B-482A-AE2C-1B6A18669912}"/>
    <dataValidation errorStyle="warning" imeMode="fullKatakana" allowBlank="1" showInputMessage="1" showErrorMessage="1" sqref="I30:Y30" xr:uid="{3AB5BE9E-5612-465D-A238-91C690139F40}"/>
    <dataValidation errorStyle="warning" imeMode="hiragana" allowBlank="1" showInputMessage="1" showErrorMessage="1" sqref="I32:Y32" xr:uid="{524D9EC6-BA3A-46BD-B963-9E56BC77FC30}"/>
    <dataValidation errorStyle="warning" imeMode="halfAlpha" allowBlank="1" showInputMessage="1" showErrorMessage="1" sqref="I34:M34" xr:uid="{D0232C23-34AB-472B-B3A8-AD1DDB51942E}"/>
    <dataValidation errorStyle="warning" imeMode="halfAlpha" allowBlank="1" showInputMessage="1" showErrorMessage="1" sqref="I36:M36" xr:uid="{EA8366D2-CDAB-444A-8829-A13453EBF0C1}"/>
    <dataValidation errorStyle="warning" imeMode="halfAlpha" allowBlank="1" showInputMessage="1" showErrorMessage="1" sqref="I38:Y38" xr:uid="{453056D7-99A8-403D-A86A-799184752AD6}"/>
    <dataValidation type="list" imeMode="halfAlpha" allowBlank="1" showInputMessage="1" showErrorMessage="1" error="リストから選択してください" sqref="I40:M40" xr:uid="{C64199AD-65E2-4DF8-B4A7-7E467220C472}">
      <formula1>"一致する,一致しない"</formula1>
    </dataValidation>
    <dataValidation type="list" imeMode="halfAlpha" allowBlank="1" showInputMessage="1" showErrorMessage="1" error="リストから選択してください" sqref="I63:M63" xr:uid="{471EE793-04C8-49F2-9990-7AD0DE72023B}">
      <formula1>"しない,する"</formula1>
    </dataValidation>
    <dataValidation type="whole" imeMode="halfAlpha" allowBlank="1" showInputMessage="1" showErrorMessage="1" error="7桁の数字を入力してください" sqref="I69:M69" xr:uid="{4905B56B-06E1-4126-9875-D0E787CE2F61}">
      <formula1>0</formula1>
      <formula2>9999999</formula2>
    </dataValidation>
    <dataValidation errorStyle="warning" imeMode="hiragana" allowBlank="1" showInputMessage="1" showErrorMessage="1" sqref="I71:Y71" xr:uid="{02B9702F-0030-4469-B9DB-542BBF066E70}"/>
    <dataValidation errorStyle="warning" imeMode="fullKatakana" allowBlank="1" showInputMessage="1" showErrorMessage="1" sqref="I73:Y73" xr:uid="{DD3F6860-211F-4D84-8BDC-1588088D5F44}"/>
    <dataValidation errorStyle="warning" imeMode="hiragana" allowBlank="1" showInputMessage="1" showErrorMessage="1" sqref="I75:Y75" xr:uid="{520EEE61-A25B-4FEF-9A41-6CA3CA6630E5}"/>
    <dataValidation errorStyle="warning" imeMode="hiragana" allowBlank="1" showInputMessage="1" showErrorMessage="1" sqref="I77:Y77" xr:uid="{BD08F42F-EE1D-4E65-9EDF-53F4882ABA12}"/>
    <dataValidation errorStyle="warning" imeMode="fullKatakana" allowBlank="1" showInputMessage="1" showErrorMessage="1" sqref="I79:Y79" xr:uid="{943C25D6-272D-4F1A-89DB-9EAA4E5071EB}"/>
    <dataValidation errorStyle="warning" imeMode="hiragana" allowBlank="1" showInputMessage="1" showErrorMessage="1" sqref="I81:Y81" xr:uid="{E7F1ADE8-95C3-4AF7-9278-A75E43A730C9}"/>
    <dataValidation errorStyle="warning" imeMode="halfAlpha" allowBlank="1" showInputMessage="1" showErrorMessage="1" sqref="I83:M83" xr:uid="{BE86C474-BE70-4F71-801D-708291FA9859}"/>
    <dataValidation errorStyle="warning" imeMode="halfAlpha" allowBlank="1" showInputMessage="1" showErrorMessage="1" sqref="I85:M85" xr:uid="{4BADE930-CE49-4065-8A1C-F486BC46C3F3}"/>
    <dataValidation errorStyle="warning" imeMode="halfAlpha" allowBlank="1" showInputMessage="1" showErrorMessage="1" sqref="I87:Y87" xr:uid="{8A465F39-67BB-4616-88C4-7774CBFC618E}"/>
    <dataValidation errorStyle="warning" imeMode="hiragana" allowBlank="1" showInputMessage="1" showErrorMessage="1" sqref="I112:Y112" xr:uid="{CC804576-6547-4F47-A627-B6286961DCD2}"/>
    <dataValidation errorStyle="warning" imeMode="fullKatakana" allowBlank="1" showInputMessage="1" showErrorMessage="1" sqref="I114:Y114" xr:uid="{99F84D6E-DB76-451F-BB87-BC27C008F69D}"/>
    <dataValidation errorStyle="warning" imeMode="hiragana" allowBlank="1" showInputMessage="1" showErrorMessage="1" sqref="I116:Y116" xr:uid="{4EA0A65A-BDD5-4C9D-BF74-D427F31B1B75}"/>
    <dataValidation errorStyle="warning" imeMode="halfAlpha" allowBlank="1" showInputMessage="1" showErrorMessage="1" sqref="I118:M118" xr:uid="{75249C74-C97A-475C-B4A2-9180CF0A6873}"/>
    <dataValidation errorStyle="warning" imeMode="halfAlpha" allowBlank="1" showInputMessage="1" showErrorMessage="1" sqref="I120:M120" xr:uid="{85C06A91-DA1A-452C-81C1-834FC24D04C8}"/>
    <dataValidation errorStyle="warning" imeMode="halfAlpha" allowBlank="1" showInputMessage="1" showErrorMessage="1" sqref="I122:Y122" xr:uid="{4D2EF7BD-4316-46E8-B05B-DEA6FC571269}"/>
    <dataValidation type="list" imeMode="halfAlpha" allowBlank="1" showInputMessage="1" showErrorMessage="1" error="リストから選択してください" sqref="I149:M149" xr:uid="{7E072173-E861-46C0-8913-156F24E6BA9E}">
      <formula1>"しない,する"</formula1>
    </dataValidation>
    <dataValidation type="whole" imeMode="halfAlpha" allowBlank="1" showInputMessage="1" showErrorMessage="1" error="7桁の数字を入力してください" sqref="I151:M151" xr:uid="{12CCD3E7-B5BA-4CB8-9F2C-D781215C53C8}">
      <formula1>0</formula1>
      <formula2>9999999</formula2>
    </dataValidation>
    <dataValidation errorStyle="warning" imeMode="hiragana" allowBlank="1" showInputMessage="1" showErrorMessage="1" sqref="I153:Y153" xr:uid="{F96D5381-3F95-4581-89A0-90643C404844}"/>
    <dataValidation errorStyle="warning" imeMode="fullKatakana" allowBlank="1" showInputMessage="1" showErrorMessage="1" sqref="I155:Y155" xr:uid="{A6587162-4ECF-4311-AE34-F67E4735DD74}"/>
    <dataValidation errorStyle="warning" imeMode="hiragana" allowBlank="1" showInputMessage="1" showErrorMessage="1" sqref="I157:Y157" xr:uid="{2CF6954A-74C7-4794-9E6D-DB2338F9894F}"/>
    <dataValidation errorStyle="warning" imeMode="halfAlpha" allowBlank="1" showInputMessage="1" showErrorMessage="1" sqref="I159:M159" xr:uid="{ED238C53-BA1D-4F97-BFA2-2C5284260ABC}"/>
    <dataValidation errorStyle="warning" imeMode="halfAlpha" allowBlank="1" showInputMessage="1" showErrorMessage="1" sqref="I161:M161" xr:uid="{5B28FD80-4992-4006-8DB0-C12A0C5F33E7}"/>
    <dataValidation type="list" imeMode="halfAlpha" allowBlank="1" showInputMessage="1" showErrorMessage="1" error="リストから選択してください" sqref="I169:M169" xr:uid="{208E060C-1E9D-4166-8A5E-718CB1B576BE}">
      <formula1>"有,無"</formula1>
    </dataValidation>
    <dataValidation type="list" imeMode="halfAlpha" allowBlank="1" showInputMessage="1" showErrorMessage="1" error="リストから選択してください" sqref="I171:M171" xr:uid="{481B58F0-7031-4DE6-9934-13B40AC7C8CE}">
      <formula1>"1:会社,2:組合,3:公益法人,4:個人,5:その他"</formula1>
    </dataValidation>
    <dataValidation type="list" imeMode="halfAlpha" allowBlank="1" showInputMessage="1" showErrorMessage="1" error="リストから選択してください" sqref="I173:Y173" xr:uid="{4506BE88-154D-493B-8658-A01534B245B0}">
      <formula1>"1:製造その他,2:卸売業,3:サービス業,4:小売業,5:ソフトウエア・情報処理サービス業,6:その他"</formula1>
    </dataValidation>
    <dataValidation type="date" imeMode="halfAlpha" allowBlank="1" showInputMessage="1" showErrorMessage="1" error="有効な日付を入力してください" sqref="I175:M175" xr:uid="{8183885D-CB20-43D7-95CE-5F75DEFE32EC}">
      <formula1>92</formula1>
      <formula2>73415</formula2>
    </dataValidation>
    <dataValidation type="whole" imeMode="halfAlpha" allowBlank="1" showInputMessage="1" showErrorMessage="1" error="有効な数字を入力してください" sqref="I177:M177" xr:uid="{43B40CB8-D487-4FB0-935C-0A2046E52533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79:M179" xr:uid="{3A668E4B-4579-4295-B560-835E16BCDC80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81:M181" xr:uid="{A1D6659D-2175-481C-8F96-8B5B071413BF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83:M183" xr:uid="{FC5B2E45-DFB5-4AC7-AD01-35638ABE478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85:M185" xr:uid="{F88AC46D-7274-4F45-8290-7B53F839C80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87:M187" xr:uid="{E75D1F21-491B-4C03-9DEF-771B7C32435E}">
      <formula1>-9999999999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I189:M189" xr:uid="{5818B388-8762-4522-90E2-12454CB1AAB7}">
      <formula1>-9999999999</formula1>
      <formula2>9999999999</formula2>
    </dataValidation>
    <dataValidation type="list" imeMode="halfAlpha" allowBlank="1" showInputMessage="1" showErrorMessage="1" error="リストから選択してください" sqref="K194" xr:uid="{6210A2A4-2DC5-4398-9493-B0F7AC7BA552}">
      <formula1>"○,　"</formula1>
    </dataValidation>
    <dataValidation type="list" imeMode="halfAlpha" allowBlank="1" showInputMessage="1" showErrorMessage="1" error="リストから選択してください" sqref="K195" xr:uid="{AF3576EC-E83D-4E00-AA0D-508F377AEFC6}">
      <formula1>"○,　"</formula1>
    </dataValidation>
    <dataValidation errorStyle="warning" imeMode="hiragana" allowBlank="1" showInputMessage="1" showErrorMessage="1" sqref="L195:O195" xr:uid="{D43B2664-EFAC-4901-85B5-29F0CF8292EA}"/>
    <dataValidation type="list" imeMode="halfAlpha" allowBlank="1" showInputMessage="1" showErrorMessage="1" error="リストから選択してください" sqref="K196" xr:uid="{9265E829-D033-45D3-BD7C-54A1C0A06E9F}">
      <formula1>"○,　"</formula1>
    </dataValidation>
    <dataValidation errorStyle="warning" imeMode="hiragana" allowBlank="1" showInputMessage="1" showErrorMessage="1" sqref="L196:O196" xr:uid="{9E099C85-77CD-4B09-8D01-93B1D1568973}"/>
    <dataValidation type="list" imeMode="halfAlpha" allowBlank="1" showInputMessage="1" showErrorMessage="1" error="リストから選択してください" sqref="K197:K198" xr:uid="{389E0D95-907D-4706-BBC9-BCCA7308719A}">
      <formula1>"○,　"</formula1>
    </dataValidation>
    <dataValidation errorStyle="warning" imeMode="hiragana" allowBlank="1" showInputMessage="1" showErrorMessage="1" sqref="L197:O197" xr:uid="{A3FA601E-1BF6-4745-98BF-547CB484670D}"/>
    <dataValidation type="whole" imeMode="halfAlpha" allowBlank="1" showInputMessage="1" showErrorMessage="1" error="有効な数字を入力してください" sqref="P197:Q197" xr:uid="{174ECFE9-7B69-4796-B78B-5D1CD0DBA5F6}">
      <formula1>0</formula1>
      <formula2>100</formula2>
    </dataValidation>
    <dataValidation errorStyle="warning" imeMode="hiragana" allowBlank="1" showInputMessage="1" showErrorMessage="1" sqref="L198:O198" xr:uid="{D57CA455-C1D0-4C23-BEB2-98BFEDD63162}"/>
    <dataValidation type="whole" imeMode="halfAlpha" allowBlank="1" showInputMessage="1" showErrorMessage="1" error="有効な数字を入力してください" sqref="P198:Q198" xr:uid="{D1FC4E2A-1499-4D2D-AABF-2D3668965218}">
      <formula1>0</formula1>
      <formula2>100</formula2>
    </dataValidation>
    <dataValidation errorStyle="warning" imeMode="halfAlpha" allowBlank="1" showInputMessage="1" showErrorMessage="1" sqref="I200:Y200" xr:uid="{CFC13B8C-EF80-4B6A-9A53-F6B9482D7991}"/>
    <dataValidation type="list" imeMode="halfAlpha" allowBlank="1" showInputMessage="1" showErrorMessage="1" error="リストから選択してください" sqref="I202:M202" xr:uid="{299EAD12-9E34-44FA-B3F9-DA7D2B6DA881}">
      <formula1>"登録有,登録無"</formula1>
    </dataValidation>
    <dataValidation errorStyle="warning" imeMode="halfAlpha" allowBlank="1" showInputMessage="1" showErrorMessage="1" sqref="I204:M204" xr:uid="{DE885E20-7D12-4550-B1AF-468C74B31786}"/>
    <dataValidation errorStyle="warning" imeMode="hiragana" allowBlank="1" showInputMessage="1" showErrorMessage="1" sqref="F214:P214" xr:uid="{E5EAC5F3-0848-4584-AB2B-AF1AE9D17A0D}"/>
    <dataValidation type="whole" imeMode="halfAlpha" allowBlank="1" showInputMessage="1" showErrorMessage="1" error="有効な数字を入力してください。10兆円以上になる場合は、9,999,999,999と入力してください" sqref="Q214:S214" xr:uid="{41DE062F-1B9B-42F4-9172-B9C83B052BF2}">
      <formula1>-9999999999</formula1>
      <formula2>9999999999</formula2>
    </dataValidation>
    <dataValidation type="date" imeMode="halfAlpha" allowBlank="1" showInputMessage="1" showErrorMessage="1" error="有効な日付を入力してください" sqref="T214" xr:uid="{40123BC5-ECAE-46DE-B67F-78725A9C3047}">
      <formula1>92</formula1>
      <formula2>73415</formula2>
    </dataValidation>
    <dataValidation type="date" imeMode="halfAlpha" allowBlank="1" showInputMessage="1" showErrorMessage="1" error="有効な日付を入力してください" sqref="U214" xr:uid="{15C9D515-37D1-4994-8764-8B5DA0145ABA}">
      <formula1>92</formula1>
      <formula2>73415</formula2>
    </dataValidation>
    <dataValidation errorStyle="warning" imeMode="hiragana" allowBlank="1" showInputMessage="1" showErrorMessage="1" sqref="V214:Y214" xr:uid="{77D7A0F5-B997-4631-893F-6D84B49FC614}"/>
    <dataValidation errorStyle="warning" imeMode="hiragana" allowBlank="1" showInputMessage="1" showErrorMessage="1" sqref="F215:P215" xr:uid="{02E0BF9E-37AC-4534-9232-279E6F022951}"/>
    <dataValidation type="whole" imeMode="halfAlpha" allowBlank="1" showInputMessage="1" showErrorMessage="1" error="有効な数字を入力してください。10兆円以上になる場合は、9,999,999,999と入力してください" sqref="Q215:S215" xr:uid="{8E4F776D-EED3-48BF-99F4-78D9F58AEA6F}">
      <formula1>-9999999999</formula1>
      <formula2>9999999999</formula2>
    </dataValidation>
    <dataValidation type="date" imeMode="halfAlpha" allowBlank="1" showInputMessage="1" showErrorMessage="1" error="有効な日付を入力してください" sqref="T215" xr:uid="{BAB1D7AE-EEAA-41F6-8916-FA0FF3BE9D6E}">
      <formula1>92</formula1>
      <formula2>73415</formula2>
    </dataValidation>
    <dataValidation type="date" imeMode="halfAlpha" allowBlank="1" showInputMessage="1" showErrorMessage="1" error="有効な日付を入力してください" sqref="U215" xr:uid="{A503DB67-63EB-4BE9-A62F-524390B98BA1}">
      <formula1>92</formula1>
      <formula2>73415</formula2>
    </dataValidation>
    <dataValidation errorStyle="warning" imeMode="hiragana" allowBlank="1" showInputMessage="1" showErrorMessage="1" sqref="V215:Y215" xr:uid="{BE2F50F6-4901-46E3-BDFF-BD53A0F78C95}"/>
    <dataValidation type="list" imeMode="halfAlpha" allowBlank="1" showInputMessage="1" showErrorMessage="1" error="リストから選択してください" sqref="F225:F234" xr:uid="{12A19550-BDBA-4524-AF18-6D688FF5D47B}">
      <formula1>"○,　"</formula1>
    </dataValidation>
    <dataValidation type="list" imeMode="halfAlpha" allowBlank="1" showInputMessage="1" showErrorMessage="1" error="リストから選択してください" sqref="O225" xr:uid="{53F3E653-AC2C-4B5C-B838-89E01507EE82}">
      <formula1>"○,　"</formula1>
    </dataValidation>
    <dataValidation type="list" imeMode="halfAlpha" allowBlank="1" showInputMessage="1" showErrorMessage="1" error="リストから選択してください" sqref="O226" xr:uid="{5774CAD0-A7EA-4362-BC36-FCFDEA4095E3}">
      <formula1>"○,　"</formula1>
    </dataValidation>
    <dataValidation type="list" imeMode="halfAlpha" allowBlank="1" showInputMessage="1" showErrorMessage="1" error="リストから選択してください" sqref="O227" xr:uid="{06101579-D1AD-484E-8818-73AF30BB65C0}">
      <formula1>"○,　"</formula1>
    </dataValidation>
    <dataValidation type="list" imeMode="halfAlpha" allowBlank="1" showInputMessage="1" showErrorMessage="1" error="リストから選択してください" sqref="O228" xr:uid="{B6EEF8B4-4EE4-4791-9C19-7234370D8A30}">
      <formula1>"○,　"</formula1>
    </dataValidation>
    <dataValidation type="list" imeMode="halfAlpha" allowBlank="1" showInputMessage="1" showErrorMessage="1" error="リストから選択してください" sqref="O229" xr:uid="{6FC8D1C9-073F-4133-BA20-4478D530C0F0}">
      <formula1>"○,　"</formula1>
    </dataValidation>
    <dataValidation type="list" imeMode="halfAlpha" allowBlank="1" showInputMessage="1" showErrorMessage="1" error="リストから選択してください" sqref="O230" xr:uid="{DE9DBE7D-6C15-43C4-A802-4B4EE55418E4}">
      <formula1>"○,　"</formula1>
    </dataValidation>
    <dataValidation type="list" imeMode="halfAlpha" allowBlank="1" showInputMessage="1" showErrorMessage="1" error="リストから選択してください" sqref="O231" xr:uid="{914B2CAB-9826-4E93-8523-A861AF3887D0}">
      <formula1>"○,　"</formula1>
    </dataValidation>
    <dataValidation type="list" imeMode="halfAlpha" allowBlank="1" showInputMessage="1" showErrorMessage="1" error="リストから選択してください" sqref="O232" xr:uid="{6A14C25F-0E40-4A33-96AF-B6394DA6E835}">
      <formula1>"○,　"</formula1>
    </dataValidation>
    <dataValidation type="list" imeMode="halfAlpha" allowBlank="1" showInputMessage="1" showErrorMessage="1" error="リストから選択してください" sqref="O233" xr:uid="{8A09E1D4-83E7-4400-ABA2-EACB9507A596}">
      <formula1>"○,　"</formula1>
    </dataValidation>
    <dataValidation errorStyle="warning" imeMode="hiragana" allowBlank="1" showInputMessage="1" showErrorMessage="1" sqref="P234:Y234" xr:uid="{AD2C8D14-C7B7-4697-80BD-F1F8FB056F6A}"/>
    <dataValidation type="list" imeMode="halfAlpha" allowBlank="1" showInputMessage="1" showErrorMessage="1" error="リストから選択してください" sqref="F235:F247" xr:uid="{F7775952-88D6-4B0D-BC9D-C049B868E0C2}">
      <formula1>"○,　"</formula1>
    </dataValidation>
    <dataValidation type="list" imeMode="halfAlpha" allowBlank="1" showInputMessage="1" showErrorMessage="1" error="リストから選択してください" sqref="O235" xr:uid="{DAB39D0F-C2C2-49F3-BA48-54110A126574}">
      <formula1>"○,　"</formula1>
    </dataValidation>
    <dataValidation type="list" imeMode="halfAlpha" allowBlank="1" showInputMessage="1" showErrorMessage="1" error="リストから選択してください" sqref="O236" xr:uid="{4421CF07-6670-4EF1-A1DD-D884DF9DA16F}">
      <formula1>"○,　"</formula1>
    </dataValidation>
    <dataValidation type="list" imeMode="halfAlpha" allowBlank="1" showInputMessage="1" showErrorMessage="1" error="リストから選択してください" sqref="O237" xr:uid="{B99B99A1-ED29-4BAF-8DB6-4828F2699067}">
      <formula1>"○,　"</formula1>
    </dataValidation>
    <dataValidation type="list" imeMode="halfAlpha" allowBlank="1" showInputMessage="1" showErrorMessage="1" error="リストから選択してください" sqref="O238" xr:uid="{568F1509-7AA8-4244-819F-04611B4E8F1F}">
      <formula1>"○,　"</formula1>
    </dataValidation>
    <dataValidation type="list" imeMode="halfAlpha" allowBlank="1" showInputMessage="1" showErrorMessage="1" error="リストから選択してください" sqref="O239" xr:uid="{907C190F-F5E8-497B-9FC8-823F53133654}">
      <formula1>"○,　"</formula1>
    </dataValidation>
    <dataValidation type="list" imeMode="halfAlpha" allowBlank="1" showInputMessage="1" showErrorMessage="1" error="リストから選択してください" sqref="O240" xr:uid="{3627BB0B-AAC3-481A-93CE-1E47FA98483B}">
      <formula1>"○,　"</formula1>
    </dataValidation>
    <dataValidation type="list" imeMode="halfAlpha" allowBlank="1" showInputMessage="1" showErrorMessage="1" error="リストから選択してください" sqref="O241" xr:uid="{00CB7447-EC2A-4B69-AF5F-CC61E5B63BD1}">
      <formula1>"○,　"</formula1>
    </dataValidation>
    <dataValidation type="list" imeMode="halfAlpha" allowBlank="1" showInputMessage="1" showErrorMessage="1" error="リストから選択してください" sqref="O242" xr:uid="{650081FE-9D18-45A0-92B0-D3392DFF1763}">
      <formula1>"○,　"</formula1>
    </dataValidation>
    <dataValidation type="list" imeMode="halfAlpha" allowBlank="1" showInputMessage="1" showErrorMessage="1" error="リストから選択してください" sqref="O243" xr:uid="{C049D7E7-96B1-4953-9C38-FD3BDD12BD3A}">
      <formula1>"○,　"</formula1>
    </dataValidation>
    <dataValidation type="list" imeMode="halfAlpha" allowBlank="1" showInputMessage="1" showErrorMessage="1" error="リストから選択してください" sqref="O244" xr:uid="{ED85C83A-1F2B-4A33-B4FA-139A6CA0C859}">
      <formula1>"○,　"</formula1>
    </dataValidation>
    <dataValidation type="list" imeMode="halfAlpha" allowBlank="1" showInputMessage="1" showErrorMessage="1" error="リストから選択してください" sqref="O245" xr:uid="{8F5FA980-EED5-4D1F-813D-64C2D87DD471}">
      <formula1>"○,　"</formula1>
    </dataValidation>
    <dataValidation type="list" imeMode="halfAlpha" allowBlank="1" showInputMessage="1" showErrorMessage="1" error="リストから選択してください" sqref="O246" xr:uid="{DC9A673A-92D5-47D5-8F37-00ABEEEE2C17}">
      <formula1>"○,　"</formula1>
    </dataValidation>
    <dataValidation errorStyle="warning" imeMode="hiragana" allowBlank="1" showInputMessage="1" showErrorMessage="1" sqref="P247:Y247" xr:uid="{384C6234-5F81-4CD4-A35E-B55CC8EE762E}"/>
    <dataValidation type="list" imeMode="halfAlpha" allowBlank="1" showInputMessage="1" showErrorMessage="1" error="リストから選択してください" sqref="F248:F254" xr:uid="{7859FDC2-55F7-4FCE-811D-F8F1EB7BB195}">
      <formula1>"○,　"</formula1>
    </dataValidation>
    <dataValidation type="list" imeMode="halfAlpha" allowBlank="1" showInputMessage="1" showErrorMessage="1" error="リストから選択してください" sqref="O248" xr:uid="{AC4D8551-3EBF-4879-8655-08BF34E1D532}">
      <formula1>"○,　"</formula1>
    </dataValidation>
    <dataValidation type="list" imeMode="halfAlpha" allowBlank="1" showInputMessage="1" showErrorMessage="1" error="リストから選択してください" sqref="O249" xr:uid="{141997AB-7C0E-40DA-8EE9-65721B4E1633}">
      <formula1>"○,　"</formula1>
    </dataValidation>
    <dataValidation type="list" imeMode="halfAlpha" allowBlank="1" showInputMessage="1" showErrorMessage="1" error="リストから選択してください" sqref="O250" xr:uid="{8AF5570B-88D7-4BCB-B533-7BEEDD2A0C6F}">
      <formula1>"○,　"</formula1>
    </dataValidation>
    <dataValidation type="list" imeMode="halfAlpha" allowBlank="1" showInputMessage="1" showErrorMessage="1" error="リストから選択してください" sqref="O251" xr:uid="{966B60ED-2348-4995-8F9D-FB25C27F339D}">
      <formula1>"○,　"</formula1>
    </dataValidation>
    <dataValidation type="list" imeMode="halfAlpha" allowBlank="1" showInputMessage="1" showErrorMessage="1" error="リストから選択してください" sqref="O252" xr:uid="{A76D0CEB-F2B9-4A26-ACB1-E0F2AB8E9BC0}">
      <formula1>"○,　"</formula1>
    </dataValidation>
    <dataValidation type="list" imeMode="halfAlpha" allowBlank="1" showInputMessage="1" showErrorMessage="1" error="リストから選択してください" sqref="O253" xr:uid="{CB63580F-C08F-4A01-BB15-065A9324430B}">
      <formula1>"○,　"</formula1>
    </dataValidation>
    <dataValidation errorStyle="warning" imeMode="hiragana" allowBlank="1" showInputMessage="1" showErrorMessage="1" sqref="P254:Y254" xr:uid="{23B2A294-D5C9-436D-93D2-4B924BDA2436}"/>
    <dataValidation type="list" imeMode="halfAlpha" allowBlank="1" showInputMessage="1" showErrorMessage="1" error="リストから選択してください" sqref="F255:F269" xr:uid="{C7BF64E6-D34C-41A3-8BCE-0918068943F1}">
      <formula1>"○,　"</formula1>
    </dataValidation>
    <dataValidation type="list" imeMode="halfAlpha" allowBlank="1" showInputMessage="1" showErrorMessage="1" error="リストから選択してください" sqref="O255" xr:uid="{9C9BDDEC-FDE6-44DA-8217-5060378480C6}">
      <formula1>"○,　"</formula1>
    </dataValidation>
    <dataValidation type="list" imeMode="halfAlpha" allowBlank="1" showInputMessage="1" showErrorMessage="1" error="リストから選択してください" sqref="O256" xr:uid="{3C8DAE24-66F8-4ABA-B8B6-1B5F0457ABCD}">
      <formula1>"○,　"</formula1>
    </dataValidation>
    <dataValidation type="list" imeMode="halfAlpha" allowBlank="1" showInputMessage="1" showErrorMessage="1" error="リストから選択してください" sqref="O257" xr:uid="{43D62A90-88A9-43EF-943D-ACC73A01E1C3}">
      <formula1>"○,　"</formula1>
    </dataValidation>
    <dataValidation type="list" imeMode="halfAlpha" allowBlank="1" showInputMessage="1" showErrorMessage="1" error="リストから選択してください" sqref="O258" xr:uid="{7541BD8E-BAA8-4333-953D-6C7936FEFD7F}">
      <formula1>"○,　"</formula1>
    </dataValidation>
    <dataValidation type="list" imeMode="halfAlpha" allowBlank="1" showInputMessage="1" showErrorMessage="1" error="リストから選択してください" sqref="O259" xr:uid="{EA5F8AA7-9685-4DBB-B3E2-5E11972BEFA0}">
      <formula1>"○,　"</formula1>
    </dataValidation>
    <dataValidation type="list" imeMode="halfAlpha" allowBlank="1" showInputMessage="1" showErrorMessage="1" error="リストから選択してください" sqref="O260" xr:uid="{A6F73FF7-3FAD-45CA-89DC-ABD6960B4F6D}">
      <formula1>"○,　"</formula1>
    </dataValidation>
    <dataValidation type="list" imeMode="halfAlpha" allowBlank="1" showInputMessage="1" showErrorMessage="1" error="リストから選択してください" sqref="O261" xr:uid="{E4775F28-4108-409F-858D-2D9395B17BE0}">
      <formula1>"○,　"</formula1>
    </dataValidation>
    <dataValidation type="list" imeMode="halfAlpha" allowBlank="1" showInputMessage="1" showErrorMessage="1" error="リストから選択してください" sqref="O262" xr:uid="{7BA9DA66-800A-4661-8A79-7103F51F17C8}">
      <formula1>"○,　"</formula1>
    </dataValidation>
    <dataValidation type="list" imeMode="halfAlpha" allowBlank="1" showInputMessage="1" showErrorMessage="1" error="リストから選択してください" sqref="O263" xr:uid="{1E1713EC-A284-4888-86AA-EF5F4D7CF08E}">
      <formula1>"○,　"</formula1>
    </dataValidation>
    <dataValidation type="list" imeMode="halfAlpha" allowBlank="1" showInputMessage="1" showErrorMessage="1" error="リストから選択してください" sqref="O264" xr:uid="{75B31D90-F033-4986-A5FA-E63307ACC268}">
      <formula1>"○,　"</formula1>
    </dataValidation>
    <dataValidation type="list" imeMode="halfAlpha" allowBlank="1" showInputMessage="1" showErrorMessage="1" error="リストから選択してください" sqref="O265" xr:uid="{48DA230D-5A68-4E5D-85D5-A32573C6300E}">
      <formula1>"○,　"</formula1>
    </dataValidation>
    <dataValidation type="list" imeMode="halfAlpha" allowBlank="1" showInputMessage="1" showErrorMessage="1" error="リストから選択してください" sqref="O266" xr:uid="{E466120D-89EE-435A-805B-020F7C792622}">
      <formula1>"○,　"</formula1>
    </dataValidation>
    <dataValidation type="list" imeMode="halfAlpha" allowBlank="1" showInputMessage="1" showErrorMessage="1" error="リストから選択してください" sqref="O267" xr:uid="{F509BE69-C597-42FB-9B1E-86C84862A315}">
      <formula1>"○,　"</formula1>
    </dataValidation>
    <dataValidation type="list" imeMode="halfAlpha" allowBlank="1" showInputMessage="1" showErrorMessage="1" error="リストから選択してください" sqref="O268" xr:uid="{4E95EC1F-89DD-4F23-B1CA-7883417A85EC}">
      <formula1>"○,　"</formula1>
    </dataValidation>
    <dataValidation errorStyle="warning" imeMode="hiragana" allowBlank="1" showInputMessage="1" showErrorMessage="1" sqref="P269:Y269" xr:uid="{5902A375-2B68-4B15-864B-91D118B30644}"/>
    <dataValidation type="list" imeMode="halfAlpha" allowBlank="1" showInputMessage="1" showErrorMessage="1" error="リストから選択してください" sqref="F270:F275" xr:uid="{F5F8D411-0D0D-4F99-A3E2-6DFBC14347F1}">
      <formula1>"○,　"</formula1>
    </dataValidation>
    <dataValidation type="list" imeMode="halfAlpha" allowBlank="1" showInputMessage="1" showErrorMessage="1" error="リストから選択してください" sqref="O270" xr:uid="{1B75A4FD-C369-4A0A-8C19-FCA297D9CEE9}">
      <formula1>"○,　"</formula1>
    </dataValidation>
    <dataValidation type="list" imeMode="halfAlpha" allowBlank="1" showInputMessage="1" showErrorMessage="1" error="リストから選択してください" sqref="O271" xr:uid="{F3B0D368-F2BE-41AA-8675-7192011CF7C6}">
      <formula1>"○,　"</formula1>
    </dataValidation>
    <dataValidation type="list" imeMode="halfAlpha" allowBlank="1" showInputMessage="1" showErrorMessage="1" error="リストから選択してください" sqref="O272" xr:uid="{7A15C93F-1311-45AA-8D8A-E8F3B5A1E1F5}">
      <formula1>"○,　"</formula1>
    </dataValidation>
    <dataValidation type="list" imeMode="halfAlpha" allowBlank="1" showInputMessage="1" showErrorMessage="1" error="リストから選択してください" sqref="O273" xr:uid="{AA904047-0706-46ED-9100-98A7185209A4}">
      <formula1>"○,　"</formula1>
    </dataValidation>
    <dataValidation type="list" imeMode="halfAlpha" allowBlank="1" showInputMessage="1" showErrorMessage="1" error="リストから選択してください" sqref="O274" xr:uid="{3716E414-E12B-4CAE-8B2C-8C4E150715EF}">
      <formula1>"○,　"</formula1>
    </dataValidation>
    <dataValidation errorStyle="warning" imeMode="hiragana" allowBlank="1" showInputMessage="1" showErrorMessage="1" sqref="P275:Y275" xr:uid="{2D335679-A1B9-404C-ACE2-F73C7E433E18}"/>
    <dataValidation type="list" imeMode="halfAlpha" allowBlank="1" showInputMessage="1" showErrorMessage="1" error="リストから選択してください" sqref="F276:F298" xr:uid="{52F92957-3CE0-493F-B21A-1C879CCD9C5F}">
      <formula1>"○,　"</formula1>
    </dataValidation>
    <dataValidation type="list" imeMode="halfAlpha" allowBlank="1" showInputMessage="1" showErrorMessage="1" error="リストから選択してください" sqref="O276" xr:uid="{0121AB43-535F-488E-AD12-C493EA415C5B}">
      <formula1>"○,　"</formula1>
    </dataValidation>
    <dataValidation type="list" imeMode="halfAlpha" allowBlank="1" showInputMessage="1" showErrorMessage="1" error="リストから選択してください" sqref="O277" xr:uid="{16BD8709-C942-4027-882E-44D7502E6FCB}">
      <formula1>"○,　"</formula1>
    </dataValidation>
    <dataValidation type="list" imeMode="halfAlpha" allowBlank="1" showInputMessage="1" showErrorMessage="1" error="リストから選択してください" sqref="O278" xr:uid="{61CC9704-90E1-42AF-A4EF-CFEB6556C208}">
      <formula1>"○,　"</formula1>
    </dataValidation>
    <dataValidation type="list" imeMode="halfAlpha" allowBlank="1" showInputMessage="1" showErrorMessage="1" error="リストから選択してください" sqref="O279" xr:uid="{6079DA53-CA41-4E17-B94E-3BDE20949FDC}">
      <formula1>"○,　"</formula1>
    </dataValidation>
    <dataValidation type="list" imeMode="halfAlpha" allowBlank="1" showInputMessage="1" showErrorMessage="1" error="リストから選択してください" sqref="O280" xr:uid="{C7303CA1-0E44-477C-B2B5-620F857E27F7}">
      <formula1>"○,　"</formula1>
    </dataValidation>
    <dataValidation type="list" imeMode="halfAlpha" allowBlank="1" showInputMessage="1" showErrorMessage="1" error="リストから選択してください" sqref="O281" xr:uid="{606CAEBE-F50B-4ED3-B4CB-19C218669E2C}">
      <formula1>"○,　"</formula1>
    </dataValidation>
    <dataValidation type="list" imeMode="halfAlpha" allowBlank="1" showInputMessage="1" showErrorMessage="1" error="リストから選択してください" sqref="O282" xr:uid="{DD74227A-4FA6-4FAD-A728-FB9D6C5FFC82}">
      <formula1>"○,　"</formula1>
    </dataValidation>
    <dataValidation type="list" imeMode="halfAlpha" allowBlank="1" showInputMessage="1" showErrorMessage="1" error="リストから選択してください" sqref="O283" xr:uid="{2391F1E8-9819-4F0B-BDA3-27441BA4F3DB}">
      <formula1>"○,　"</formula1>
    </dataValidation>
    <dataValidation type="list" imeMode="halfAlpha" allowBlank="1" showInputMessage="1" showErrorMessage="1" error="リストから選択してください" sqref="O284" xr:uid="{98AA245E-9D5F-4B04-BDE8-E37AEE9DFE40}">
      <formula1>"○,　"</formula1>
    </dataValidation>
    <dataValidation type="list" imeMode="halfAlpha" allowBlank="1" showInputMessage="1" showErrorMessage="1" error="リストから選択してください" sqref="O285" xr:uid="{15390DF3-638A-4BD2-9E00-3952A750346B}">
      <formula1>"○,　"</formula1>
    </dataValidation>
    <dataValidation type="list" imeMode="halfAlpha" allowBlank="1" showInputMessage="1" showErrorMessage="1" error="リストから選択してください" sqref="O286" xr:uid="{615298A0-9F96-4BFC-9A6B-409F19FD0C9F}">
      <formula1>"○,　"</formula1>
    </dataValidation>
    <dataValidation type="list" imeMode="halfAlpha" allowBlank="1" showInputMessage="1" showErrorMessage="1" error="リストから選択してください" sqref="O287" xr:uid="{D03C754C-143C-4379-AB36-A61C1220BE98}">
      <formula1>"○,　"</formula1>
    </dataValidation>
    <dataValidation type="list" imeMode="halfAlpha" allowBlank="1" showInputMessage="1" showErrorMessage="1" error="リストから選択してください" sqref="O288" xr:uid="{B7177364-A7B9-4BC0-BAD0-0CA9787CEC7B}">
      <formula1>"○,　"</formula1>
    </dataValidation>
    <dataValidation type="list" imeMode="halfAlpha" allowBlank="1" showInputMessage="1" showErrorMessage="1" error="リストから選択してください" sqref="O289" xr:uid="{BCB75238-B30E-466D-B079-4B178C032322}">
      <formula1>"○,　"</formula1>
    </dataValidation>
    <dataValidation type="list" imeMode="halfAlpha" allowBlank="1" showInputMessage="1" showErrorMessage="1" error="リストから選択してください" sqref="O290" xr:uid="{7F084F4E-31E6-4BF5-82C7-6AACDF4F14C5}">
      <formula1>"○,　"</formula1>
    </dataValidation>
    <dataValidation type="list" imeMode="halfAlpha" allowBlank="1" showInputMessage="1" showErrorMessage="1" error="リストから選択してください" sqref="O291" xr:uid="{AFEC288D-E0CB-4363-B7A0-34AE86778743}">
      <formula1>"○,　"</formula1>
    </dataValidation>
    <dataValidation type="list" imeMode="halfAlpha" allowBlank="1" showInputMessage="1" showErrorMessage="1" error="リストから選択してください" sqref="O292" xr:uid="{0B0D3599-6ED2-4096-8C7F-5D8610C67A98}">
      <formula1>"○,　"</formula1>
    </dataValidation>
    <dataValidation type="list" imeMode="halfAlpha" allowBlank="1" showInputMessage="1" showErrorMessage="1" error="リストから選択してください" sqref="O293" xr:uid="{A682DE98-1C2B-425D-8B30-732C5CA0CAC1}">
      <formula1>"○,　"</formula1>
    </dataValidation>
    <dataValidation type="list" imeMode="halfAlpha" allowBlank="1" showInputMessage="1" showErrorMessage="1" error="リストから選択してください" sqref="O294" xr:uid="{9BC3028C-0AE0-48A8-AE8E-BD072DF912E2}">
      <formula1>"○,　"</formula1>
    </dataValidation>
    <dataValidation type="list" imeMode="halfAlpha" allowBlank="1" showInputMessage="1" showErrorMessage="1" error="リストから選択してください" sqref="O295" xr:uid="{A3AE2192-D2BB-4ED8-B5D9-F9B807989DA0}">
      <formula1>"○,　"</formula1>
    </dataValidation>
    <dataValidation type="list" imeMode="halfAlpha" allowBlank="1" showInputMessage="1" showErrorMessage="1" error="リストから選択してください" sqref="O296" xr:uid="{A9031AAA-26E5-4D31-979B-C0F3FA87979E}">
      <formula1>"○,　"</formula1>
    </dataValidation>
    <dataValidation type="list" imeMode="halfAlpha" allowBlank="1" showInputMessage="1" showErrorMessage="1" error="リストから選択してください" sqref="O297" xr:uid="{E668C2D2-BCB4-4505-A686-FD895D98A784}">
      <formula1>"○,　"</formula1>
    </dataValidation>
    <dataValidation errorStyle="warning" imeMode="hiragana" allowBlank="1" showInputMessage="1" showErrorMessage="1" sqref="P298:Y298" xr:uid="{2AA046D9-B5A5-482D-8547-7A85012637A4}"/>
    <dataValidation type="list" imeMode="halfAlpha" allowBlank="1" showInputMessage="1" showErrorMessage="1" error="リストから選択してください" sqref="F299:F321" xr:uid="{5441EA03-4BE9-467D-9887-60B781DF2840}">
      <formula1>"○,　"</formula1>
    </dataValidation>
    <dataValidation type="list" imeMode="halfAlpha" allowBlank="1" showInputMessage="1" showErrorMessage="1" error="リストから選択してください" sqref="O299" xr:uid="{99CF10F9-3241-4340-BE26-B696F2BA80E5}">
      <formula1>"○,　"</formula1>
    </dataValidation>
    <dataValidation type="list" imeMode="halfAlpha" allowBlank="1" showInputMessage="1" showErrorMessage="1" error="リストから選択してください" sqref="O300" xr:uid="{6AD593ED-91C9-4B25-A8C3-E6B320732A0E}">
      <formula1>"○,　"</formula1>
    </dataValidation>
    <dataValidation type="list" imeMode="halfAlpha" allowBlank="1" showInputMessage="1" showErrorMessage="1" error="リストから選択してください" sqref="O301" xr:uid="{9B00F58D-841D-4AE1-94D9-C7D6F420D57E}">
      <formula1>"○,　"</formula1>
    </dataValidation>
    <dataValidation type="list" imeMode="halfAlpha" allowBlank="1" showInputMessage="1" showErrorMessage="1" error="リストから選択してください" sqref="O302" xr:uid="{1FB1F1B8-9167-4B4A-8917-C929C26870D1}">
      <formula1>"○,　"</formula1>
    </dataValidation>
    <dataValidation type="list" imeMode="halfAlpha" allowBlank="1" showInputMessage="1" showErrorMessage="1" error="リストから選択してください" sqref="O303" xr:uid="{12DBA902-B6E3-4DB1-907A-DF389A53D6BA}">
      <formula1>"○,　"</formula1>
    </dataValidation>
    <dataValidation type="list" imeMode="halfAlpha" allowBlank="1" showInputMessage="1" showErrorMessage="1" error="リストから選択してください" sqref="O304" xr:uid="{EC201D70-8298-41F1-B669-AD4A52BD7413}">
      <formula1>"○,　"</formula1>
    </dataValidation>
    <dataValidation type="list" imeMode="halfAlpha" allowBlank="1" showInputMessage="1" showErrorMessage="1" error="リストから選択してください" sqref="O305" xr:uid="{90F266AD-1740-48E3-9A98-4404B860D203}">
      <formula1>"○,　"</formula1>
    </dataValidation>
    <dataValidation type="list" imeMode="halfAlpha" allowBlank="1" showInputMessage="1" showErrorMessage="1" error="リストから選択してください" sqref="O306" xr:uid="{26A8EF25-7C6B-4D6C-8D31-B354B6E33CD8}">
      <formula1>"○,　"</formula1>
    </dataValidation>
    <dataValidation type="list" imeMode="halfAlpha" allowBlank="1" showInputMessage="1" showErrorMessage="1" error="リストから選択してください" sqref="O307" xr:uid="{716E3FB6-4AA7-48AE-8737-9BE4E975ACA1}">
      <formula1>"○,　"</formula1>
    </dataValidation>
    <dataValidation type="list" imeMode="halfAlpha" allowBlank="1" showInputMessage="1" showErrorMessage="1" error="リストから選択してください" sqref="O308" xr:uid="{4B70395C-D317-4622-B489-C66614CFD59E}">
      <formula1>"○,　"</formula1>
    </dataValidation>
    <dataValidation type="list" imeMode="halfAlpha" allowBlank="1" showInputMessage="1" showErrorMessage="1" error="リストから選択してください" sqref="O309" xr:uid="{7CDCDCFF-FD77-461C-BDEE-237AE84CA4B1}">
      <formula1>"○,　"</formula1>
    </dataValidation>
    <dataValidation type="list" imeMode="halfAlpha" allowBlank="1" showInputMessage="1" showErrorMessage="1" error="リストから選択してください" sqref="O310" xr:uid="{169BC341-6E49-4C4A-8398-47C5506E5B5A}">
      <formula1>"○,　"</formula1>
    </dataValidation>
    <dataValidation type="list" imeMode="halfAlpha" allowBlank="1" showInputMessage="1" showErrorMessage="1" error="リストから選択してください" sqref="O311" xr:uid="{E9C4CF59-5FD8-4AAE-AD8A-D876F8746D91}">
      <formula1>"○,　"</formula1>
    </dataValidation>
    <dataValidation type="list" imeMode="halfAlpha" allowBlank="1" showInputMessage="1" showErrorMessage="1" error="リストから選択してください" sqref="O312" xr:uid="{96562015-17D1-460E-A155-8E96D04DB04C}">
      <formula1>"○,　"</formula1>
    </dataValidation>
    <dataValidation type="list" imeMode="halfAlpha" allowBlank="1" showInputMessage="1" showErrorMessage="1" error="リストから選択してください" sqref="O313" xr:uid="{DADF3635-A395-4FE4-A71C-FA5679C0A076}">
      <formula1>"○,　"</formula1>
    </dataValidation>
    <dataValidation type="list" imeMode="halfAlpha" allowBlank="1" showInputMessage="1" showErrorMessage="1" error="リストから選択してください" sqref="O314" xr:uid="{FCFF02F8-2E83-48F3-965C-57C944C008C1}">
      <formula1>"○,　"</formula1>
    </dataValidation>
    <dataValidation type="list" imeMode="halfAlpha" allowBlank="1" showInputMessage="1" showErrorMessage="1" error="リストから選択してください" sqref="O315" xr:uid="{606C0C9B-9C59-4962-8B64-27FB931D3BBB}">
      <formula1>"○,　"</formula1>
    </dataValidation>
    <dataValidation type="list" imeMode="halfAlpha" allowBlank="1" showInputMessage="1" showErrorMessage="1" error="リストから選択してください" sqref="O316" xr:uid="{1349A2D4-CD49-4461-975B-CA00D48B29C0}">
      <formula1>"○,　"</formula1>
    </dataValidation>
    <dataValidation type="list" imeMode="halfAlpha" allowBlank="1" showInputMessage="1" showErrorMessage="1" error="リストから選択してください" sqref="O317" xr:uid="{5BC7452E-D5C0-435F-A678-36391166CE51}">
      <formula1>"○,　"</formula1>
    </dataValidation>
    <dataValidation type="list" imeMode="halfAlpha" allowBlank="1" showInputMessage="1" showErrorMessage="1" error="リストから選択してください" sqref="O318" xr:uid="{9916FFB9-8CBD-46D2-A54B-B79C7D926D48}">
      <formula1>"○,　"</formula1>
    </dataValidation>
    <dataValidation type="list" imeMode="halfAlpha" allowBlank="1" showInputMessage="1" showErrorMessage="1" error="リストから選択してください" sqref="O319" xr:uid="{B2BC4516-DF89-4252-94EB-D4E14951023F}">
      <formula1>"○,　"</formula1>
    </dataValidation>
    <dataValidation type="list" imeMode="halfAlpha" allowBlank="1" showInputMessage="1" showErrorMessage="1" error="リストから選択してください" sqref="O320" xr:uid="{7B303240-AA24-4174-8EA4-29E0395C7155}">
      <formula1>"○,　"</formula1>
    </dataValidation>
    <dataValidation errorStyle="warning" imeMode="hiragana" allowBlank="1" showInputMessage="1" showErrorMessage="1" sqref="P321:Y321" xr:uid="{27C8C9FE-315E-4D96-A43C-77573621AFE1}"/>
    <dataValidation type="list" imeMode="halfAlpha" allowBlank="1" showInputMessage="1" showErrorMessage="1" error="リストから選択してください" sqref="F322:F330" xr:uid="{3ABD30F7-C67A-4D7E-BD54-0143757688F5}">
      <formula1>"○,　"</formula1>
    </dataValidation>
    <dataValidation type="list" imeMode="halfAlpha" allowBlank="1" showInputMessage="1" showErrorMessage="1" error="リストから選択してください" sqref="O322" xr:uid="{90111974-0CC0-43BB-BC8F-18C4B5968D3B}">
      <formula1>"○,　"</formula1>
    </dataValidation>
    <dataValidation type="list" imeMode="halfAlpha" allowBlank="1" showInputMessage="1" showErrorMessage="1" error="リストから選択してください" sqref="O323" xr:uid="{E1D95A7A-67D6-401A-A0DC-DD6D0093137F}">
      <formula1>"○,　"</formula1>
    </dataValidation>
    <dataValidation type="list" imeMode="halfAlpha" allowBlank="1" showInputMessage="1" showErrorMessage="1" error="リストから選択してください" sqref="O324" xr:uid="{34AA287B-1C5B-4240-8BC5-ECD43C0762F7}">
      <formula1>"○,　"</formula1>
    </dataValidation>
    <dataValidation type="list" imeMode="halfAlpha" allowBlank="1" showInputMessage="1" showErrorMessage="1" error="リストから選択してください" sqref="O325" xr:uid="{9B793535-E061-43BE-AAD9-03537C77E759}">
      <formula1>"○,　"</formula1>
    </dataValidation>
    <dataValidation type="list" imeMode="halfAlpha" allowBlank="1" showInputMessage="1" showErrorMessage="1" error="リストから選択してください" sqref="O326" xr:uid="{6D35348C-847A-4DE3-8A30-D779362403B7}">
      <formula1>"○,　"</formula1>
    </dataValidation>
    <dataValidation type="list" imeMode="halfAlpha" allowBlank="1" showInputMessage="1" showErrorMessage="1" error="リストから選択してください" sqref="O327" xr:uid="{08998ABF-04FC-4172-BFEE-3C79F2E9ED6C}">
      <formula1>"○,　"</formula1>
    </dataValidation>
    <dataValidation type="list" imeMode="halfAlpha" allowBlank="1" showInputMessage="1" showErrorMessage="1" error="リストから選択してください" sqref="O328" xr:uid="{F8B57532-74EC-42AA-9823-B702D7F50A00}">
      <formula1>"○,　"</formula1>
    </dataValidation>
    <dataValidation errorStyle="warning" imeMode="hiragana" allowBlank="1" showInputMessage="1" showErrorMessage="1" sqref="P330:Y330" xr:uid="{A1F1C052-C938-42CE-AD1E-A5F429EB12B2}"/>
    <dataValidation type="list" imeMode="halfAlpha" allowBlank="1" showInputMessage="1" showErrorMessage="1" error="リストから選択してください" sqref="F331:F338" xr:uid="{AF126FE3-7B96-4C54-89BC-3AADC2BDD107}">
      <formula1>"○,　"</formula1>
    </dataValidation>
    <dataValidation type="list" imeMode="halfAlpha" allowBlank="1" showInputMessage="1" showErrorMessage="1" error="リストから選択してください" sqref="O331" xr:uid="{7F8F127A-F3BE-49A5-B0CA-8A6657B63EF8}">
      <formula1>"○,　"</formula1>
    </dataValidation>
    <dataValidation type="list" imeMode="halfAlpha" allowBlank="1" showInputMessage="1" showErrorMessage="1" error="リストから選択してください" sqref="O332" xr:uid="{5E206CCE-EAC9-4B36-AB13-9BBED6767D12}">
      <formula1>"○,　"</formula1>
    </dataValidation>
    <dataValidation type="list" imeMode="halfAlpha" allowBlank="1" showInputMessage="1" showErrorMessage="1" error="リストから選択してください" sqref="O333" xr:uid="{AF47DB92-9935-4C0A-AA1D-9A873758C851}">
      <formula1>"○,　"</formula1>
    </dataValidation>
    <dataValidation type="list" imeMode="halfAlpha" allowBlank="1" showInputMessage="1" showErrorMessage="1" error="リストから選択してください" sqref="O334" xr:uid="{E311F97E-8961-46CA-899B-371E1E8711DB}">
      <formula1>"○,　"</formula1>
    </dataValidation>
    <dataValidation type="list" imeMode="halfAlpha" allowBlank="1" showInputMessage="1" showErrorMessage="1" error="リストから選択してください" sqref="O335" xr:uid="{2A0532D4-B0A7-498F-A33D-26CA0F4FEE0E}">
      <formula1>"○,　"</formula1>
    </dataValidation>
    <dataValidation type="list" imeMode="halfAlpha" allowBlank="1" showInputMessage="1" showErrorMessage="1" error="リストから選択してください" sqref="O336" xr:uid="{929A0993-C549-494B-923E-4CFBAB9963CE}">
      <formula1>"○,　"</formula1>
    </dataValidation>
    <dataValidation type="list" imeMode="halfAlpha" allowBlank="1" showInputMessage="1" showErrorMessage="1" error="リストから選択してください" sqref="O337" xr:uid="{CF16C350-B21A-4ED4-8F0D-C10469FADFF5}">
      <formula1>"○,　"</formula1>
    </dataValidation>
    <dataValidation errorStyle="warning" imeMode="hiragana" allowBlank="1" showInputMessage="1" showErrorMessage="1" sqref="P338:Y338" xr:uid="{6EC43598-4D41-43B7-90D3-3BD285D498D5}"/>
    <dataValidation type="list" imeMode="halfAlpha" allowBlank="1" showInputMessage="1" showErrorMessage="1" error="リストから選択してください" sqref="F339:F346" xr:uid="{574B01BC-EF9B-406C-B5F5-84C923AA0DCC}">
      <formula1>"○,　"</formula1>
    </dataValidation>
    <dataValidation type="list" imeMode="halfAlpha" allowBlank="1" showInputMessage="1" showErrorMessage="1" error="リストから選択してください" sqref="O339" xr:uid="{11393592-4804-4AD3-BF30-D40773E9847D}">
      <formula1>"○,　"</formula1>
    </dataValidation>
    <dataValidation type="list" imeMode="halfAlpha" allowBlank="1" showInputMessage="1" showErrorMessage="1" error="リストから選択してください" sqref="O340" xr:uid="{AB955B19-53E5-4C99-80AE-DDF924ED8D65}">
      <formula1>"○,　"</formula1>
    </dataValidation>
    <dataValidation type="list" imeMode="halfAlpha" allowBlank="1" showInputMessage="1" showErrorMessage="1" error="リストから選択してください" sqref="O341" xr:uid="{5A07951F-E551-4F44-9C19-0EF843FA45DB}">
      <formula1>"○,　"</formula1>
    </dataValidation>
    <dataValidation type="list" imeMode="halfAlpha" allowBlank="1" showInputMessage="1" showErrorMessage="1" error="リストから選択してください" sqref="O342" xr:uid="{3F79E5A2-0014-44A2-99CA-004E1A4A7DBD}">
      <formula1>"○,　"</formula1>
    </dataValidation>
    <dataValidation type="list" imeMode="halfAlpha" allowBlank="1" showInputMessage="1" showErrorMessage="1" error="リストから選択してください" sqref="O343" xr:uid="{42372A27-1F8E-4833-9752-A4B2FA95D124}">
      <formula1>"○,　"</formula1>
    </dataValidation>
    <dataValidation type="list" imeMode="halfAlpha" allowBlank="1" showInputMessage="1" showErrorMessage="1" error="リストから選択してください" sqref="O344" xr:uid="{552FEFE3-C4C5-4EF9-967D-A624E2E7439D}">
      <formula1>"○,　"</formula1>
    </dataValidation>
    <dataValidation type="list" imeMode="halfAlpha" allowBlank="1" showInputMessage="1" showErrorMessage="1" error="リストから選択してください" sqref="O345" xr:uid="{7F222AF0-9B59-43A8-AB38-9516FB9D0289}">
      <formula1>"○,　"</formula1>
    </dataValidation>
    <dataValidation errorStyle="warning" imeMode="hiragana" allowBlank="1" showInputMessage="1" showErrorMessage="1" sqref="P346:Y346" xr:uid="{D00CA1FA-EB04-41B3-B3F9-D04C5DC2AC94}"/>
    <dataValidation type="list" imeMode="halfAlpha" allowBlank="1" showInputMessage="1" showErrorMessage="1" error="リストから選択してください" sqref="F347:F365" xr:uid="{BCC094D2-0A6E-438A-9132-0AF4A122D1FF}">
      <formula1>"○,　"</formula1>
    </dataValidation>
    <dataValidation type="list" imeMode="halfAlpha" allowBlank="1" showInputMessage="1" showErrorMessage="1" error="リストから選択してください" sqref="O347" xr:uid="{786F2824-4FD0-4613-ABD9-8030260E2D72}">
      <formula1>"○,　"</formula1>
    </dataValidation>
    <dataValidation type="list" imeMode="halfAlpha" allowBlank="1" showInputMessage="1" showErrorMessage="1" error="リストから選択してください" sqref="O348" xr:uid="{80F3B2F8-F57B-4CA5-B8A3-87736FB6BE89}">
      <formula1>"○,　"</formula1>
    </dataValidation>
    <dataValidation type="list" imeMode="halfAlpha" allowBlank="1" showInputMessage="1" showErrorMessage="1" error="リストから選択してください" sqref="O349" xr:uid="{699C7AF4-D47F-42B7-BADE-347D7CCB0C2F}">
      <formula1>"○,　"</formula1>
    </dataValidation>
    <dataValidation type="list" imeMode="halfAlpha" allowBlank="1" showInputMessage="1" showErrorMessage="1" error="リストから選択してください" sqref="O350" xr:uid="{3683FB19-ACD6-453B-B69C-5828BE04EB14}">
      <formula1>"○,　"</formula1>
    </dataValidation>
    <dataValidation type="list" imeMode="halfAlpha" allowBlank="1" showInputMessage="1" showErrorMessage="1" error="リストから選択してください" sqref="O351" xr:uid="{6D15B0B4-11BE-4DA6-9131-F9348888D754}">
      <formula1>"○,　"</formula1>
    </dataValidation>
    <dataValidation type="list" imeMode="halfAlpha" allowBlank="1" showInputMessage="1" showErrorMessage="1" error="リストから選択してください" sqref="O352" xr:uid="{34959384-FFD5-4F20-8EDB-E9A77E9F3943}">
      <formula1>"○,　"</formula1>
    </dataValidation>
    <dataValidation type="list" imeMode="halfAlpha" allowBlank="1" showInputMessage="1" showErrorMessage="1" error="リストから選択してください" sqref="O353" xr:uid="{2BDE5E64-DC1C-4F62-89A2-31E26946FA63}">
      <formula1>"○,　"</formula1>
    </dataValidation>
    <dataValidation type="list" imeMode="halfAlpha" allowBlank="1" showInputMessage="1" showErrorMessage="1" error="リストから選択してください" sqref="O354" xr:uid="{D85BC855-3394-43AD-832E-A617B7075636}">
      <formula1>"○,　"</formula1>
    </dataValidation>
    <dataValidation type="list" imeMode="halfAlpha" allowBlank="1" showInputMessage="1" showErrorMessage="1" error="リストから選択してください" sqref="O355" xr:uid="{269274BB-394A-40AD-B850-56CD4FD85E3A}">
      <formula1>"○,　"</formula1>
    </dataValidation>
    <dataValidation type="list" imeMode="halfAlpha" allowBlank="1" showInputMessage="1" showErrorMessage="1" error="リストから選択してください" sqref="O356" xr:uid="{62459A0B-C867-485C-8525-9EB6941934FB}">
      <formula1>"○,　"</formula1>
    </dataValidation>
    <dataValidation type="list" imeMode="halfAlpha" allowBlank="1" showInputMessage="1" showErrorMessage="1" error="リストから選択してください" sqref="O357" xr:uid="{6B82E236-087F-461A-AE6F-A5F81132E987}">
      <formula1>"○,　"</formula1>
    </dataValidation>
    <dataValidation type="list" imeMode="halfAlpha" allowBlank="1" showInputMessage="1" showErrorMessage="1" error="リストから選択してください" sqref="O358" xr:uid="{3778DBA2-34CA-4056-8E19-799E87546F45}">
      <formula1>"○,　"</formula1>
    </dataValidation>
    <dataValidation type="list" imeMode="halfAlpha" allowBlank="1" showInputMessage="1" showErrorMessage="1" error="リストから選択してください" sqref="O359" xr:uid="{4A918DAA-4497-4EDF-A4DC-72BBA1097613}">
      <formula1>"○,　"</formula1>
    </dataValidation>
    <dataValidation type="list" imeMode="halfAlpha" allowBlank="1" showInputMessage="1" showErrorMessage="1" error="リストから選択してください" sqref="O360" xr:uid="{3252699F-1879-4B30-8651-5550F04C4B31}">
      <formula1>"○,　"</formula1>
    </dataValidation>
    <dataValidation type="list" imeMode="halfAlpha" allowBlank="1" showInputMessage="1" showErrorMessage="1" error="リストから選択してください" sqref="O361" xr:uid="{0B7D0C38-F71C-4CB7-B3D7-D1A16C7B694A}">
      <formula1>"○,　"</formula1>
    </dataValidation>
    <dataValidation type="list" imeMode="halfAlpha" allowBlank="1" showInputMessage="1" showErrorMessage="1" error="リストから選択してください" sqref="O362" xr:uid="{F10D4A6B-F434-4AE2-919E-1BE480C8CD3A}">
      <formula1>"○,　"</formula1>
    </dataValidation>
    <dataValidation type="list" imeMode="halfAlpha" allowBlank="1" showInputMessage="1" showErrorMessage="1" error="リストから選択してください" sqref="O363" xr:uid="{E4C6739E-C699-487F-A89F-196AA8AFB0E8}">
      <formula1>"○,　"</formula1>
    </dataValidation>
    <dataValidation type="list" imeMode="halfAlpha" allowBlank="1" showInputMessage="1" showErrorMessage="1" error="リストから選択してください" sqref="O364" xr:uid="{500585FF-7CAD-4603-B638-DE0D3BA9239F}">
      <formula1>"○,　"</formula1>
    </dataValidation>
    <dataValidation errorStyle="warning" imeMode="hiragana" allowBlank="1" showInputMessage="1" showErrorMessage="1" sqref="P365:Y365" xr:uid="{42C7F87D-CFC4-4FDC-B378-7755422D030A}"/>
    <dataValidation type="list" imeMode="halfAlpha" allowBlank="1" showInputMessage="1" showErrorMessage="1" error="リストから選択してください" sqref="F366:F369" xr:uid="{1F9D69C3-01E6-46F2-BE31-71CA5212F8AF}">
      <formula1>"○,　"</formula1>
    </dataValidation>
    <dataValidation type="list" imeMode="halfAlpha" allowBlank="1" showInputMessage="1" showErrorMessage="1" error="リストから選択してください" sqref="O366" xr:uid="{23725514-FB22-48A1-BCD0-2D122B87753B}">
      <formula1>"○,　"</formula1>
    </dataValidation>
    <dataValidation type="list" imeMode="halfAlpha" allowBlank="1" showInputMessage="1" showErrorMessage="1" error="リストから選択してください" sqref="O367" xr:uid="{F45FB544-7216-467C-9C64-8CF4CD7F4FDB}">
      <formula1>"○,　"</formula1>
    </dataValidation>
    <dataValidation type="list" imeMode="halfAlpha" allowBlank="1" showInputMessage="1" showErrorMessage="1" error="リストから選択してください" sqref="O368" xr:uid="{010E7E10-1F65-479A-9D91-5A075C0415EE}">
      <formula1>"○,　"</formula1>
    </dataValidation>
    <dataValidation errorStyle="warning" imeMode="hiragana" allowBlank="1" showInputMessage="1" showErrorMessage="1" sqref="P369:Y369" xr:uid="{DEBB281E-2CD3-4C39-9588-39283E2D5275}"/>
    <dataValidation type="list" imeMode="halfAlpha" allowBlank="1" showInputMessage="1" showErrorMessage="1" error="リストから選択してください" sqref="F370:F376" xr:uid="{7F5579E6-B231-4350-B02E-875F2E4D1B74}">
      <formula1>"○,　"</formula1>
    </dataValidation>
    <dataValidation type="list" imeMode="halfAlpha" allowBlank="1" showInputMessage="1" showErrorMessage="1" error="リストから選択してください" sqref="O370" xr:uid="{75CE5BB3-75D3-4380-8908-108751E6B479}">
      <formula1>"○,　"</formula1>
    </dataValidation>
    <dataValidation type="list" imeMode="halfAlpha" allowBlank="1" showInputMessage="1" showErrorMessage="1" error="リストから選択してください" sqref="O371" xr:uid="{6908F97E-0AF1-4D61-B4AE-92BBF31E57A4}">
      <formula1>"○,　"</formula1>
    </dataValidation>
    <dataValidation type="list" imeMode="halfAlpha" allowBlank="1" showInputMessage="1" showErrorMessage="1" error="リストから選択してください" sqref="O372" xr:uid="{85595C62-5BE1-44E6-BC82-B3F1572BDA44}">
      <formula1>"○,　"</formula1>
    </dataValidation>
    <dataValidation type="list" imeMode="halfAlpha" allowBlank="1" showInputMessage="1" showErrorMessage="1" error="リストから選択してください" sqref="O373" xr:uid="{A3F220F4-0975-43DE-841B-9D38D3DF85B1}">
      <formula1>"○,　"</formula1>
    </dataValidation>
    <dataValidation type="list" imeMode="halfAlpha" allowBlank="1" showInputMessage="1" showErrorMessage="1" error="リストから選択してください" sqref="O374" xr:uid="{C94203F0-919F-46FD-821B-D83863020171}">
      <formula1>"○,　"</formula1>
    </dataValidation>
    <dataValidation type="list" imeMode="halfAlpha" allowBlank="1" showInputMessage="1" showErrorMessage="1" error="リストから選択してください" sqref="O375" xr:uid="{24ACFA14-752A-441F-B57C-590DCC9AB9E6}">
      <formula1>"○,　"</formula1>
    </dataValidation>
    <dataValidation errorStyle="warning" imeMode="hiragana" allowBlank="1" showInputMessage="1" showErrorMessage="1" sqref="P376:Y376" xr:uid="{5C8EA16A-FA5F-40DD-B180-32A39E7967D2}"/>
    <dataValidation type="list" imeMode="halfAlpha" allowBlank="1" showInputMessage="1" showErrorMessage="1" error="リストから選択してください" sqref="F377:F381" xr:uid="{00D58100-224C-4716-BD6F-7B3B344E8D4C}">
      <formula1>"○,　"</formula1>
    </dataValidation>
    <dataValidation type="list" imeMode="halfAlpha" allowBlank="1" showInputMessage="1" showErrorMessage="1" error="リストから選択してください" sqref="O377" xr:uid="{35B71B55-1EB3-4E14-8998-B57D44901543}">
      <formula1>"○,　"</formula1>
    </dataValidation>
    <dataValidation type="list" imeMode="halfAlpha" allowBlank="1" showInputMessage="1" showErrorMessage="1" error="リストから選択してください" sqref="O378" xr:uid="{E8B50CBB-7EBE-407E-81D1-47C32C323E89}">
      <formula1>"○,　"</formula1>
    </dataValidation>
    <dataValidation type="list" imeMode="halfAlpha" allowBlank="1" showInputMessage="1" showErrorMessage="1" error="リストから選択してください" sqref="O379" xr:uid="{9FAB5E8D-A75F-4C2C-9975-39FB15522813}">
      <formula1>"○,　"</formula1>
    </dataValidation>
    <dataValidation type="list" imeMode="halfAlpha" allowBlank="1" showInputMessage="1" showErrorMessage="1" error="リストから選択してください" sqref="O380" xr:uid="{81A17C4C-7D8A-42BF-B6E4-5B21110A18D7}">
      <formula1>"○,　"</formula1>
    </dataValidation>
    <dataValidation errorStyle="warning" imeMode="hiragana" allowBlank="1" showInputMessage="1" showErrorMessage="1" sqref="P381:Y381" xr:uid="{6D268B42-BAEA-4206-AED3-30D72CF18E0D}"/>
    <dataValidation type="list" imeMode="halfAlpha" allowBlank="1" showInputMessage="1" showErrorMessage="1" error="リストから選択してください" sqref="F382:F384" xr:uid="{19BE3427-C3DB-42EA-9812-8B65C7EE1908}">
      <formula1>"○,　"</formula1>
    </dataValidation>
    <dataValidation type="list" imeMode="halfAlpha" allowBlank="1" showInputMessage="1" showErrorMessage="1" error="リストから選択してください" sqref="O382" xr:uid="{3B471AF8-206B-4776-B85A-869791C3F643}">
      <formula1>"○,　"</formula1>
    </dataValidation>
    <dataValidation type="list" imeMode="halfAlpha" allowBlank="1" showInputMessage="1" showErrorMessage="1" error="リストから選択してください" sqref="O383" xr:uid="{3606CC37-F7FF-4ED3-9D1D-C1268D12BC8C}">
      <formula1>"○,　"</formula1>
    </dataValidation>
    <dataValidation errorStyle="warning" imeMode="hiragana" allowBlank="1" showInputMessage="1" showErrorMessage="1" sqref="P384:Y384" xr:uid="{62ECBBD2-9235-42E6-AB59-7D7C8F0B5E1D}"/>
    <dataValidation type="list" imeMode="halfAlpha" allowBlank="1" showInputMessage="1" showErrorMessage="1" error="リストから選択してください" sqref="F385:F388" xr:uid="{79FA348F-FE31-4961-8F1A-643B6326C586}">
      <formula1>"○,　"</formula1>
    </dataValidation>
    <dataValidation type="list" imeMode="halfAlpha" allowBlank="1" showInputMessage="1" showErrorMessage="1" error="リストから選択してください" sqref="O385" xr:uid="{CD4FB16F-B74F-4BE4-B5C1-25A45506C65B}">
      <formula1>"○,　"</formula1>
    </dataValidation>
    <dataValidation type="list" imeMode="halfAlpha" allowBlank="1" showInputMessage="1" showErrorMessage="1" error="リストから選択してください" sqref="O386" xr:uid="{525A328A-104F-458C-A6FA-BA446F613BA0}">
      <formula1>"○,　"</formula1>
    </dataValidation>
    <dataValidation type="list" imeMode="halfAlpha" allowBlank="1" showInputMessage="1" showErrorMessage="1" error="リストから選択してください" sqref="O387" xr:uid="{0B928F7F-2E1A-4706-9B65-B253367F765A}">
      <formula1>"○,　"</formula1>
    </dataValidation>
    <dataValidation errorStyle="warning" imeMode="hiragana" allowBlank="1" showInputMessage="1" showErrorMessage="1" sqref="P388:Y388" xr:uid="{8F75E138-8440-4875-B672-3F90B178B605}"/>
    <dataValidation type="list" imeMode="halfAlpha" allowBlank="1" showInputMessage="1" showErrorMessage="1" error="リストから選択してください" sqref="F389:F422" xr:uid="{0CCE09D3-D3FA-4A20-B7C2-832474E9847B}">
      <formula1>"○,　"</formula1>
    </dataValidation>
    <dataValidation type="list" imeMode="halfAlpha" allowBlank="1" showInputMessage="1" showErrorMessage="1" error="リストから選択してください" sqref="O389" xr:uid="{38CFADCF-F6BB-4538-982A-F6770F09BE74}">
      <formula1>"○,　"</formula1>
    </dataValidation>
    <dataValidation type="list" imeMode="halfAlpha" allowBlank="1" showInputMessage="1" showErrorMessage="1" error="リストから選択してください" sqref="O390" xr:uid="{9BCB7796-9B24-4564-9DC4-53CB86DF7449}">
      <formula1>"○,　"</formula1>
    </dataValidation>
    <dataValidation type="list" imeMode="halfAlpha" allowBlank="1" showInputMessage="1" showErrorMessage="1" error="リストから選択してください" sqref="O391" xr:uid="{C87D920E-75AA-4EFE-AA2F-5F97901B888B}">
      <formula1>"○,　"</formula1>
    </dataValidation>
    <dataValidation type="list" imeMode="halfAlpha" allowBlank="1" showInputMessage="1" showErrorMessage="1" error="リストから選択してください" sqref="O392" xr:uid="{E5180C86-A684-4723-9A8A-F98392913EDC}">
      <formula1>"○,　"</formula1>
    </dataValidation>
    <dataValidation type="list" imeMode="halfAlpha" allowBlank="1" showInputMessage="1" showErrorMessage="1" error="リストから選択してください" sqref="O393" xr:uid="{6F2365D7-8BE4-42FC-8EDD-049030FF162A}">
      <formula1>"○,　"</formula1>
    </dataValidation>
    <dataValidation type="list" imeMode="halfAlpha" allowBlank="1" showInputMessage="1" showErrorMessage="1" error="リストから選択してください" sqref="O394" xr:uid="{A46BDAB0-BA91-4004-A896-5E088F3BB7F2}">
      <formula1>"○,　"</formula1>
    </dataValidation>
    <dataValidation type="list" imeMode="halfAlpha" allowBlank="1" showInputMessage="1" showErrorMessage="1" error="リストから選択してください" sqref="O395" xr:uid="{10C57FEE-E28E-4682-A629-65A02EB5CA4F}">
      <formula1>"○,　"</formula1>
    </dataValidation>
    <dataValidation type="list" imeMode="halfAlpha" allowBlank="1" showInputMessage="1" showErrorMessage="1" error="リストから選択してください" sqref="O396" xr:uid="{04C3E1AA-4DED-40E6-9ACD-A7805936F63E}">
      <formula1>"○,　"</formula1>
    </dataValidation>
    <dataValidation type="list" imeMode="halfAlpha" allowBlank="1" showInputMessage="1" showErrorMessage="1" error="リストから選択してください" sqref="O397" xr:uid="{15E65B06-D889-4E22-A7A1-A37FC8F3E8A7}">
      <formula1>"○,　"</formula1>
    </dataValidation>
    <dataValidation type="list" imeMode="halfAlpha" allowBlank="1" showInputMessage="1" showErrorMessage="1" error="リストから選択してください" sqref="O398" xr:uid="{724867C6-8BEE-465B-9103-9AACC156869D}">
      <formula1>"○,　"</formula1>
    </dataValidation>
    <dataValidation type="list" imeMode="halfAlpha" allowBlank="1" showInputMessage="1" showErrorMessage="1" error="リストから選択してください" sqref="O399" xr:uid="{A9CCF408-11EB-4EA8-97D7-F1734949A779}">
      <formula1>"○,　"</formula1>
    </dataValidation>
    <dataValidation type="list" imeMode="halfAlpha" allowBlank="1" showInputMessage="1" showErrorMessage="1" error="リストから選択してください" sqref="O400" xr:uid="{244E8AE5-2607-4718-A142-004938D7CE7A}">
      <formula1>"○,　"</formula1>
    </dataValidation>
    <dataValidation type="list" imeMode="halfAlpha" allowBlank="1" showInputMessage="1" showErrorMessage="1" error="リストから選択してください" sqref="O401" xr:uid="{38997BFC-CE98-4601-8357-4C552CC81369}">
      <formula1>"○,　"</formula1>
    </dataValidation>
    <dataValidation type="list" imeMode="halfAlpha" allowBlank="1" showInputMessage="1" showErrorMessage="1" error="リストから選択してください" sqref="O402" xr:uid="{57AA63EC-1A4B-4766-A2E4-43744D12015A}">
      <formula1>"○,　"</formula1>
    </dataValidation>
    <dataValidation type="list" imeMode="halfAlpha" allowBlank="1" showInputMessage="1" showErrorMessage="1" error="リストから選択してください" sqref="O403" xr:uid="{42F43389-A698-4784-B7DA-390E4641B655}">
      <formula1>"○,　"</formula1>
    </dataValidation>
    <dataValidation type="list" imeMode="halfAlpha" allowBlank="1" showInputMessage="1" showErrorMessage="1" error="リストから選択してください" sqref="O404" xr:uid="{10A2B2BF-670A-4639-AC95-D0307F6045C5}">
      <formula1>"○,　"</formula1>
    </dataValidation>
    <dataValidation type="list" imeMode="halfAlpha" allowBlank="1" showInputMessage="1" showErrorMessage="1" error="リストから選択してください" sqref="O405" xr:uid="{A436AE13-F660-46B6-AC56-DB4A95D23B36}">
      <formula1>"○,　"</formula1>
    </dataValidation>
    <dataValidation type="list" imeMode="halfAlpha" allowBlank="1" showInputMessage="1" showErrorMessage="1" error="リストから選択してください" sqref="O406" xr:uid="{A961DFC8-3165-4DB5-A001-8BCD8B9DED98}">
      <formula1>"○,　"</formula1>
    </dataValidation>
    <dataValidation type="list" imeMode="halfAlpha" allowBlank="1" showInputMessage="1" showErrorMessage="1" error="リストから選択してください" sqref="O407" xr:uid="{17D87EEF-E3BC-49C7-8DFA-5BBADDF11677}">
      <formula1>"○,　"</formula1>
    </dataValidation>
    <dataValidation type="list" imeMode="halfAlpha" allowBlank="1" showInputMessage="1" showErrorMessage="1" error="リストから選択してください" sqref="O408" xr:uid="{5CCA279E-BAED-4C7B-B195-BE6CC1691976}">
      <formula1>"○,　"</formula1>
    </dataValidation>
    <dataValidation type="list" imeMode="halfAlpha" allowBlank="1" showInputMessage="1" showErrorMessage="1" error="リストから選択してください" sqref="O409" xr:uid="{6642073B-18EC-4074-83E9-32D8ADBE2A76}">
      <formula1>"○,　"</formula1>
    </dataValidation>
    <dataValidation type="list" imeMode="halfAlpha" allowBlank="1" showInputMessage="1" showErrorMessage="1" error="リストから選択してください" sqref="O410" xr:uid="{1B1E4B40-A37A-4706-A6D1-D27AF87876C7}">
      <formula1>"○,　"</formula1>
    </dataValidation>
    <dataValidation type="list" imeMode="halfAlpha" allowBlank="1" showInputMessage="1" showErrorMessage="1" error="リストから選択してください" sqref="O411" xr:uid="{784F0644-AC2A-4A48-99C7-D9E6011F2A39}">
      <formula1>"○,　"</formula1>
    </dataValidation>
    <dataValidation type="list" imeMode="halfAlpha" allowBlank="1" showInputMessage="1" showErrorMessage="1" error="リストから選択してください" sqref="O412" xr:uid="{10518F29-1D41-4269-9900-74EAA1363A32}">
      <formula1>"○,　"</formula1>
    </dataValidation>
    <dataValidation type="list" imeMode="halfAlpha" allowBlank="1" showInputMessage="1" showErrorMessage="1" error="リストから選択してください" sqref="O413" xr:uid="{3A4191D8-594D-4B2D-A8D8-19A3643743B6}">
      <formula1>"○,　"</formula1>
    </dataValidation>
    <dataValidation type="list" imeMode="halfAlpha" allowBlank="1" showInputMessage="1" showErrorMessage="1" error="リストから選択してください" sqref="O414" xr:uid="{7CDAAA72-6489-4162-B3C4-CFA3D54E3A68}">
      <formula1>"○,　"</formula1>
    </dataValidation>
    <dataValidation type="list" imeMode="halfAlpha" allowBlank="1" showInputMessage="1" showErrorMessage="1" error="リストから選択してください" sqref="O415" xr:uid="{1B672507-A077-4698-958C-B1B3C4B25732}">
      <formula1>"○,　"</formula1>
    </dataValidation>
    <dataValidation type="list" imeMode="halfAlpha" allowBlank="1" showInputMessage="1" showErrorMessage="1" error="リストから選択してください" sqref="O416" xr:uid="{5B8D2B5D-20C2-4E09-BA28-6A776B1B992E}">
      <formula1>"○,　"</formula1>
    </dataValidation>
    <dataValidation type="list" imeMode="halfAlpha" allowBlank="1" showInputMessage="1" showErrorMessage="1" error="リストから選択してください" sqref="O417" xr:uid="{3ED1D000-AAA2-41BB-B644-409E811410FD}">
      <formula1>"○,　"</formula1>
    </dataValidation>
    <dataValidation type="list" imeMode="halfAlpha" allowBlank="1" showInputMessage="1" showErrorMessage="1" error="リストから選択してください" sqref="O418" xr:uid="{4DF371FC-1C85-49B2-8AC9-602A60BEAA78}">
      <formula1>"○,　"</formula1>
    </dataValidation>
    <dataValidation type="list" imeMode="halfAlpha" allowBlank="1" showInputMessage="1" showErrorMessage="1" error="リストから選択してください" sqref="O419" xr:uid="{CB0E6975-EE8D-4205-92C9-0F273FEEC2CD}">
      <formula1>"○,　"</formula1>
    </dataValidation>
    <dataValidation type="list" imeMode="halfAlpha" allowBlank="1" showInputMessage="1" showErrorMessage="1" error="リストから選択してください" sqref="O420" xr:uid="{C546BBF2-0348-4C55-81A3-9F2E0DF9047E}">
      <formula1>"○,　"</formula1>
    </dataValidation>
    <dataValidation type="list" imeMode="halfAlpha" allowBlank="1" showInputMessage="1" showErrorMessage="1" error="リストから選択してください" sqref="O421" xr:uid="{F0F6BCF4-797C-4FCD-B2D2-AA5EC94B7084}">
      <formula1>"○,　"</formula1>
    </dataValidation>
    <dataValidation errorStyle="warning" imeMode="hiragana" allowBlank="1" showInputMessage="1" showErrorMessage="1" sqref="P422:Y422" xr:uid="{29B317F7-19F9-42D7-B479-06FE7E3A049A}"/>
    <dataValidation type="list" imeMode="halfAlpha" allowBlank="1" showInputMessage="1" showErrorMessage="1" error="リストから選択してください" sqref="F426:F436" xr:uid="{9F620FEB-7A95-466F-A1C1-F30F101D96D7}">
      <formula1>"○,　"</formula1>
    </dataValidation>
    <dataValidation type="list" imeMode="halfAlpha" allowBlank="1" showInputMessage="1" showErrorMessage="1" error="リストから選択してください" sqref="O426" xr:uid="{1C0C45B3-1C50-4ECC-B47F-97A0A6861ED3}">
      <formula1>"○,　"</formula1>
    </dataValidation>
    <dataValidation type="list" imeMode="halfAlpha" allowBlank="1" showInputMessage="1" showErrorMessage="1" error="リストから選択してください" sqref="O427" xr:uid="{57B28F9D-4022-4EB9-BDF3-4C5C51B14A3C}">
      <formula1>"○,　"</formula1>
    </dataValidation>
    <dataValidation type="list" imeMode="halfAlpha" allowBlank="1" showInputMessage="1" showErrorMessage="1" error="リストから選択してください" sqref="O428" xr:uid="{1A7F96F5-0A64-45DF-AF80-520E08A292AA}">
      <formula1>"○,　"</formula1>
    </dataValidation>
    <dataValidation type="list" imeMode="halfAlpha" allowBlank="1" showInputMessage="1" showErrorMessage="1" error="リストから選択してください" sqref="O429" xr:uid="{72AD0588-7775-42C2-B0C1-544475DCD695}">
      <formula1>"○,　"</formula1>
    </dataValidation>
    <dataValidation type="list" imeMode="halfAlpha" allowBlank="1" showInputMessage="1" showErrorMessage="1" error="リストから選択してください" sqref="O430" xr:uid="{E23B8BFF-34B7-414C-A8C7-31D909E3119A}">
      <formula1>"○,　"</formula1>
    </dataValidation>
    <dataValidation type="list" imeMode="halfAlpha" allowBlank="1" showInputMessage="1" showErrorMessage="1" error="リストから選択してください" sqref="O431" xr:uid="{8DEFE870-04BD-4D2D-A638-3DB06EF7BCDD}">
      <formula1>"○,　"</formula1>
    </dataValidation>
    <dataValidation type="list" imeMode="halfAlpha" allowBlank="1" showInputMessage="1" showErrorMessage="1" error="リストから選択してください" sqref="O432" xr:uid="{AC711961-39A1-4A3D-BF14-2C89AB7445F3}">
      <formula1>"○,　"</formula1>
    </dataValidation>
    <dataValidation type="list" imeMode="halfAlpha" allowBlank="1" showInputMessage="1" showErrorMessage="1" error="リストから選択してください" sqref="O433" xr:uid="{4B3A9503-B69A-4BAE-9AF2-B96651064927}">
      <formula1>"○,　"</formula1>
    </dataValidation>
    <dataValidation type="list" imeMode="halfAlpha" allowBlank="1" showInputMessage="1" showErrorMessage="1" error="リストから選択してください" sqref="O434" xr:uid="{13CD686D-6005-4AAC-8050-54626F983194}">
      <formula1>"○,　"</formula1>
    </dataValidation>
    <dataValidation type="list" imeMode="halfAlpha" allowBlank="1" showInputMessage="1" showErrorMessage="1" error="リストから選択してください" sqref="O435" xr:uid="{44AF7DFC-7C78-40A5-8853-9AE42E14BBAF}">
      <formula1>"○,　"</formula1>
    </dataValidation>
    <dataValidation errorStyle="warning" imeMode="hiragana" allowBlank="1" showInputMessage="1" showErrorMessage="1" sqref="P436:Y436" xr:uid="{F979F561-7E2F-4333-8B94-F9A8986FC25C}"/>
    <dataValidation type="list" imeMode="halfAlpha" allowBlank="1" showInputMessage="1" showErrorMessage="1" error="リストから選択してください" sqref="F437:F439" xr:uid="{AD6835F2-302F-4811-9DA3-B460B3970437}">
      <formula1>"○,　"</formula1>
    </dataValidation>
    <dataValidation type="list" imeMode="halfAlpha" allowBlank="1" showInputMessage="1" showErrorMessage="1" error="リストから選択してください" sqref="O437" xr:uid="{ACCD5E55-B24E-43DA-8667-46535AE8077C}">
      <formula1>"○,　"</formula1>
    </dataValidation>
    <dataValidation type="list" imeMode="halfAlpha" allowBlank="1" showInputMessage="1" showErrorMessage="1" error="リストから選択してください" sqref="O438" xr:uid="{47AA7DB7-E329-4BD0-B38F-9412D577D899}">
      <formula1>"○,　"</formula1>
    </dataValidation>
    <dataValidation errorStyle="warning" imeMode="hiragana" allowBlank="1" showInputMessage="1" showErrorMessage="1" sqref="P439:Y439" xr:uid="{AB96D9D8-882D-4E5B-986B-1DCC66F99D14}"/>
    <dataValidation type="list" imeMode="halfAlpha" allowBlank="1" showInputMessage="1" showErrorMessage="1" error="リストから選択してください" sqref="F440:F444" xr:uid="{147045D0-D556-4444-9AAF-9E1F24E2C30F}">
      <formula1>"○,　"</formula1>
    </dataValidation>
    <dataValidation type="list" imeMode="halfAlpha" allowBlank="1" showInputMessage="1" showErrorMessage="1" error="リストから選択してください" sqref="O440" xr:uid="{64E0FFCD-E810-4994-B6AC-A34D51EB440C}">
      <formula1>"○,　"</formula1>
    </dataValidation>
    <dataValidation type="list" imeMode="halfAlpha" allowBlank="1" showInputMessage="1" showErrorMessage="1" error="リストから選択してください" sqref="O441" xr:uid="{BB068829-0093-44FD-A4A3-CABACE425694}">
      <formula1>"○,　"</formula1>
    </dataValidation>
    <dataValidation type="list" imeMode="halfAlpha" allowBlank="1" showInputMessage="1" showErrorMessage="1" error="リストから選択してください" sqref="O442" xr:uid="{90785C4E-FE79-43D6-8B4A-2F9C7D31B0D5}">
      <formula1>"○,　"</formula1>
    </dataValidation>
    <dataValidation type="list" imeMode="halfAlpha" allowBlank="1" showInputMessage="1" showErrorMessage="1" error="リストから選択してください" sqref="O443" xr:uid="{125DB2BE-2A1D-4975-AF08-18D0E58DE5D8}">
      <formula1>"○,　"</formula1>
    </dataValidation>
    <dataValidation errorStyle="warning" imeMode="hiragana" allowBlank="1" showInputMessage="1" showErrorMessage="1" sqref="P444:Y444" xr:uid="{59D260AB-95EE-4D18-B9E3-AF6AD9DB056B}"/>
    <dataValidation type="list" imeMode="halfAlpha" allowBlank="1" showInputMessage="1" showErrorMessage="1" error="リストから選択してください" sqref="F448:F454" xr:uid="{CEA879B0-9A93-42C3-8D45-641B11743DA8}">
      <formula1>"○,　"</formula1>
    </dataValidation>
    <dataValidation type="list" imeMode="halfAlpha" allowBlank="1" showInputMessage="1" showErrorMessage="1" error="リストから選択してください" sqref="O448" xr:uid="{553DEAED-7D72-49D7-B9AE-F4FA1C385286}">
      <formula1>"○,　"</formula1>
    </dataValidation>
    <dataValidation type="list" imeMode="halfAlpha" allowBlank="1" showInputMessage="1" showErrorMessage="1" error="リストから選択してください" sqref="O449" xr:uid="{68C9F6CD-B943-4101-AE22-8ACD21BC5F90}">
      <formula1>"○,　"</formula1>
    </dataValidation>
    <dataValidation type="list" imeMode="halfAlpha" allowBlank="1" showInputMessage="1" showErrorMessage="1" error="リストから選択してください" sqref="O450" xr:uid="{6D28B790-CA55-4A20-83BD-6FB3922C1414}">
      <formula1>"○,　"</formula1>
    </dataValidation>
    <dataValidation type="list" imeMode="halfAlpha" allowBlank="1" showInputMessage="1" showErrorMessage="1" error="リストから選択してください" sqref="O451" xr:uid="{75D39DC3-9146-4A2D-86DD-6FA2784ACF91}">
      <formula1>"○,　"</formula1>
    </dataValidation>
    <dataValidation type="list" imeMode="halfAlpha" allowBlank="1" showInputMessage="1" showErrorMessage="1" error="リストから選択してください" sqref="O452" xr:uid="{DF67CE64-221E-43BC-B3F6-39532339A447}">
      <formula1>"○,　"</formula1>
    </dataValidation>
    <dataValidation errorStyle="warning" imeMode="hiragana" allowBlank="1" showInputMessage="1" showErrorMessage="1" sqref="P454:Y454" xr:uid="{547CC2B1-09C9-41D3-B054-BA00DD22EC26}"/>
    <dataValidation type="list" imeMode="halfAlpha" allowBlank="1" showInputMessage="1" showErrorMessage="1" error="リストから選択してください" sqref="F455" xr:uid="{52FFFD10-56C0-4131-845A-D4451FC1F0DF}">
      <formula1>"○,　"</formula1>
    </dataValidation>
    <dataValidation type="list" imeMode="halfAlpha" allowBlank="1" showInputMessage="1" showErrorMessage="1" error="リストから選択してください" sqref="F456" xr:uid="{5033E0A3-6BD6-4E06-810A-F623DA62E491}">
      <formula1>"○,　"</formula1>
    </dataValidation>
    <dataValidation type="list" imeMode="halfAlpha" allowBlank="1" showInputMessage="1" showErrorMessage="1" error="リストから選択してください" sqref="F457:F461" xr:uid="{428C51B7-4E30-4AE9-A5A2-76624353C36D}">
      <formula1>"○,　"</formula1>
    </dataValidation>
    <dataValidation type="list" imeMode="halfAlpha" allowBlank="1" showInputMessage="1" showErrorMessage="1" error="リストから選択してください" sqref="O457" xr:uid="{F0EE7E00-7F90-4B2F-8C8A-CA4F12BDF2AE}">
      <formula1>"○,　"</formula1>
    </dataValidation>
    <dataValidation type="list" imeMode="halfAlpha" allowBlank="1" showInputMessage="1" showErrorMessage="1" error="リストから選択してください" sqref="O458" xr:uid="{9D29BF23-1FFC-4C8C-8EE9-3654719B7C4A}">
      <formula1>"○,　"</formula1>
    </dataValidation>
    <dataValidation type="list" imeMode="halfAlpha" allowBlank="1" showInputMessage="1" showErrorMessage="1" error="リストから選択してください" sqref="O459" xr:uid="{43A5C367-0101-4B97-916B-2F4A40F353BB}">
      <formula1>"○,　"</formula1>
    </dataValidation>
    <dataValidation errorStyle="warning" imeMode="hiragana" allowBlank="1" showInputMessage="1" showErrorMessage="1" sqref="P461:Y461" xr:uid="{A018B9AE-3E02-4DCE-97AA-5E9E43400C99}"/>
    <dataValidation type="list" imeMode="halfAlpha" allowBlank="1" showInputMessage="1" showErrorMessage="1" error="リストから選択してください" sqref="F462" xr:uid="{85175A28-FCF1-4C8E-8A3B-E0B245CC0B58}">
      <formula1>"○,　"</formula1>
    </dataValidation>
    <dataValidation type="list" imeMode="halfAlpha" allowBlank="1" showInputMessage="1" showErrorMessage="1" error="リストから選択してください" sqref="F463:F466" xr:uid="{99A28A0F-2D1A-418F-9CCC-6058692800C0}">
      <formula1>"○,　"</formula1>
    </dataValidation>
    <dataValidation type="list" imeMode="halfAlpha" allowBlank="1" showInputMessage="1" showErrorMessage="1" error="リストから選択してください" sqref="O463" xr:uid="{CB57D957-8CF8-4044-92CD-86B8B27AAE2E}">
      <formula1>"○,　"</formula1>
    </dataValidation>
    <dataValidation type="list" imeMode="halfAlpha" allowBlank="1" showInputMessage="1" showErrorMessage="1" error="リストから選択してください" sqref="O464" xr:uid="{C2E2EC9E-B47A-40C2-B6F0-D3D0D9975AC2}">
      <formula1>"○,　"</formula1>
    </dataValidation>
    <dataValidation errorStyle="warning" imeMode="hiragana" allowBlank="1" showInputMessage="1" showErrorMessage="1" sqref="P466:Y466" xr:uid="{086EE135-E8A2-4AB2-9787-DFB9E477D18C}"/>
    <dataValidation type="list" imeMode="halfAlpha" allowBlank="1" showInputMessage="1" showErrorMessage="1" error="リストから選択してください" sqref="F467" xr:uid="{8D77BCF3-F1FD-4107-B40C-94634DFC5EC8}">
      <formula1>"○,　"</formula1>
    </dataValidation>
    <dataValidation type="list" imeMode="halfAlpha" allowBlank="1" showInputMessage="1" showErrorMessage="1" error="リストから選択してください" sqref="F468:F470" xr:uid="{211AEA1D-1D5F-4460-A0FA-EDACEF0B032D}">
      <formula1>"○,　"</formula1>
    </dataValidation>
    <dataValidation type="list" imeMode="halfAlpha" allowBlank="1" showInputMessage="1" showErrorMessage="1" error="リストから選択してください" sqref="O468" xr:uid="{1AF95C92-C943-48DB-8449-85F5B2B0BA45}">
      <formula1>"○,　"</formula1>
    </dataValidation>
    <dataValidation type="list" imeMode="halfAlpha" allowBlank="1" showInputMessage="1" showErrorMessage="1" error="リストから選択してください" sqref="O469" xr:uid="{60984B46-CEE4-4553-8311-5E4033C83B5F}">
      <formula1>"○,　"</formula1>
    </dataValidation>
    <dataValidation errorStyle="warning" imeMode="hiragana" allowBlank="1" showInputMessage="1" showErrorMessage="1" sqref="P470:Y470" xr:uid="{EBE10669-7F4D-41A6-8D29-8AF44C68F754}"/>
    <dataValidation type="list" imeMode="halfAlpha" allowBlank="1" showInputMessage="1" showErrorMessage="1" error="リストから選択してください" sqref="F471" xr:uid="{5A161E8E-A8F5-46A7-84D0-6B118624FCFA}">
      <formula1>"○,　"</formula1>
    </dataValidation>
    <dataValidation errorStyle="warning" imeMode="hiragana" allowBlank="1" showInputMessage="1" showErrorMessage="1" sqref="P471:Y471" xr:uid="{0A0422EF-1F30-4507-935E-F6CED5ACE258}"/>
    <dataValidation type="list" imeMode="halfAlpha" allowBlank="1" showInputMessage="1" showErrorMessage="1" error="リストから選択してください" sqref="F475:F478" xr:uid="{3362A3BC-4C20-41AF-BB2F-DC6851FD8D99}">
      <formula1>"○,　"</formula1>
    </dataValidation>
    <dataValidation type="list" imeMode="halfAlpha" allowBlank="1" showInputMessage="1" showErrorMessage="1" error="リストから選択してください" sqref="O475" xr:uid="{91207AF9-6CBC-42BA-BB05-141491FBC1D1}">
      <formula1>"○,　"</formula1>
    </dataValidation>
    <dataValidation type="list" imeMode="halfAlpha" allowBlank="1" showInputMessage="1" showErrorMessage="1" error="リストから選択してください" sqref="O476" xr:uid="{6B842B24-66FB-4AE6-8E4B-D72B7E558438}">
      <formula1>"○,　"</formula1>
    </dataValidation>
    <dataValidation errorStyle="warning" imeMode="hiragana" allowBlank="1" showInputMessage="1" showErrorMessage="1" sqref="P478:Y478" xr:uid="{D55FAF4C-5E15-4CD9-9D1B-16B96EB996F9}"/>
    <dataValidation type="list" imeMode="halfAlpha" allowBlank="1" showInputMessage="1" showErrorMessage="1" error="リストから選択してください" sqref="F479:F484" xr:uid="{DA8D3A4A-7909-44C5-84E4-CE5B686FA74A}">
      <formula1>"○,　"</formula1>
    </dataValidation>
    <dataValidation type="list" imeMode="halfAlpha" allowBlank="1" showInputMessage="1" showErrorMessage="1" error="リストから選択してください" sqref="O479" xr:uid="{391DBF48-AD41-4A81-BED7-BE424DA3EF61}">
      <formula1>"○,　"</formula1>
    </dataValidation>
    <dataValidation type="list" imeMode="halfAlpha" allowBlank="1" showInputMessage="1" showErrorMessage="1" error="リストから選択してください" sqref="O480" xr:uid="{B541C7E7-8503-497D-927D-265C9D55AB27}">
      <formula1>"○,　"</formula1>
    </dataValidation>
    <dataValidation type="list" imeMode="halfAlpha" allowBlank="1" showInputMessage="1" showErrorMessage="1" error="リストから選択してください" sqref="O481" xr:uid="{3DF89C05-BAC7-4636-8317-A8CF35E8FE94}">
      <formula1>"○,　"</formula1>
    </dataValidation>
    <dataValidation type="list" imeMode="halfAlpha" allowBlank="1" showInputMessage="1" showErrorMessage="1" error="リストから選択してください" sqref="O482" xr:uid="{8DA0748D-25B8-4995-B16A-FF6C3137F27B}">
      <formula1>"○,　"</formula1>
    </dataValidation>
    <dataValidation errorStyle="warning" imeMode="hiragana" allowBlank="1" showInputMessage="1" showErrorMessage="1" sqref="P484:Y484" xr:uid="{ABEF7C68-F1A0-4A47-B1B8-7F3314CAC3B7}"/>
    <dataValidation type="list" imeMode="halfAlpha" allowBlank="1" showInputMessage="1" showErrorMessage="1" error="リストから選択してください" sqref="F485" xr:uid="{186FBD1F-ECC5-4887-B7B8-6D33253FA71F}">
      <formula1>"○,　"</formula1>
    </dataValidation>
    <dataValidation type="list" imeMode="halfAlpha" allowBlank="1" showInputMessage="1" showErrorMessage="1" error="リストから選択してください" sqref="F486:F488" xr:uid="{47A2E3C0-6389-4AF7-B16C-5261D2D6ECC7}">
      <formula1>"○,　"</formula1>
    </dataValidation>
    <dataValidation type="list" imeMode="halfAlpha" allowBlank="1" showInputMessage="1" showErrorMessage="1" error="リストから選択してください" sqref="O486" xr:uid="{F5ABAC87-3AF7-4764-B009-CC754FD2B4CE}">
      <formula1>"○,　"</formula1>
    </dataValidation>
    <dataValidation type="list" imeMode="halfAlpha" allowBlank="1" showInputMessage="1" showErrorMessage="1" error="リストから選択してください" sqref="O487" xr:uid="{96F20F9D-2324-42F8-92AE-8480E07BC32F}">
      <formula1>"○,　"</formula1>
    </dataValidation>
    <dataValidation errorStyle="warning" imeMode="hiragana" allowBlank="1" showInputMessage="1" showErrorMessage="1" sqref="P488:Y488" xr:uid="{8DF53657-744B-429E-A24D-CD812C7ED856}"/>
    <dataValidation type="list" imeMode="halfAlpha" allowBlank="1" showInputMessage="1" showErrorMessage="1" error="リストから選択してください" sqref="F489:F491" xr:uid="{62EADBAC-0575-4864-B772-CB46F3A1D0BB}">
      <formula1>"○,　"</formula1>
    </dataValidation>
    <dataValidation type="list" imeMode="halfAlpha" allowBlank="1" showInputMessage="1" showErrorMessage="1" error="リストから選択してください" sqref="O489" xr:uid="{CE8121F7-09F9-466F-8342-04356F5E863B}">
      <formula1>"○,　"</formula1>
    </dataValidation>
    <dataValidation errorStyle="warning" imeMode="hiragana" allowBlank="1" showInputMessage="1" showErrorMessage="1" sqref="P491:Y491" xr:uid="{4CE9CBEE-8421-4E26-8181-7EE8588B67A7}"/>
    <dataValidation type="list" imeMode="halfAlpha" allowBlank="1" showInputMessage="1" showErrorMessage="1" error="リストから選択してください" sqref="F492" xr:uid="{11E4C165-720A-4282-8A0F-CE0C538A3A20}">
      <formula1>"○,　"</formula1>
    </dataValidation>
    <dataValidation type="list" imeMode="halfAlpha" allowBlank="1" showInputMessage="1" showErrorMessage="1" error="リストから選択してください" sqref="F493" xr:uid="{DBCC488E-4C2C-4180-83C6-D5956657B650}">
      <formula1>"○,　"</formula1>
    </dataValidation>
    <dataValidation type="list" imeMode="halfAlpha" allowBlank="1" showInputMessage="1" showErrorMessage="1" error="リストから選択してください" sqref="F494" xr:uid="{D0639D84-AE2F-4018-AA2F-E6DE068FC3AF}">
      <formula1>"○,　"</formula1>
    </dataValidation>
    <dataValidation type="list" imeMode="halfAlpha" allowBlank="1" showInputMessage="1" showErrorMessage="1" error="リストから選択してください" sqref="F495" xr:uid="{92EC0178-C45A-4A03-8F0A-03FD75BA2933}">
      <formula1>"○,　"</formula1>
    </dataValidation>
    <dataValidation type="list" imeMode="halfAlpha" allowBlank="1" showInputMessage="1" showErrorMessage="1" error="リストから選択してください" sqref="F496" xr:uid="{C5BC3BED-654C-4CC9-AAC9-61DBFEAA9F83}">
      <formula1>"○,　"</formula1>
    </dataValidation>
    <dataValidation type="list" imeMode="halfAlpha" allowBlank="1" showInputMessage="1" showErrorMessage="1" error="リストから選択してください" sqref="F497" xr:uid="{02A9E193-5945-4B32-A8E5-2BE6503B4CF4}">
      <formula1>"○,　"</formula1>
    </dataValidation>
    <dataValidation type="list" imeMode="halfAlpha" allowBlank="1" showInputMessage="1" showErrorMessage="1" error="リストから選択してください" sqref="F498" xr:uid="{8FA51760-0F4B-4395-BB62-DFFDFD5E0094}">
      <formula1>"○,　"</formula1>
    </dataValidation>
    <dataValidation type="list" imeMode="halfAlpha" allowBlank="1" showInputMessage="1" showErrorMessage="1" error="リストから選択してください" sqref="F499" xr:uid="{9A1F6AE7-93C7-406E-85C1-0785D7E8661D}">
      <formula1>"○,　"</formula1>
    </dataValidation>
    <dataValidation type="list" imeMode="halfAlpha" allowBlank="1" showInputMessage="1" showErrorMessage="1" error="リストから選択してください" sqref="F500:F502" xr:uid="{F3C38761-B932-4AEC-97FE-66D352E9ED1A}">
      <formula1>"○,　"</formula1>
    </dataValidation>
    <dataValidation type="list" imeMode="halfAlpha" allowBlank="1" showInputMessage="1" showErrorMessage="1" error="リストから選択してください" sqref="O500" xr:uid="{8C1DD679-53CB-44AD-9B1E-F74287F577E8}">
      <formula1>"○,　"</formula1>
    </dataValidation>
    <dataValidation type="list" imeMode="halfAlpha" allowBlank="1" showInputMessage="1" showErrorMessage="1" error="リストから選択してください" sqref="O501" xr:uid="{7C091573-EE06-4089-B06C-D0B42F689329}">
      <formula1>"○,　"</formula1>
    </dataValidation>
    <dataValidation errorStyle="warning" imeMode="hiragana" allowBlank="1" showInputMessage="1" showErrorMessage="1" sqref="P502:Y502" xr:uid="{E8E05826-D8B7-412F-9728-31CF4698E7C5}"/>
    <dataValidation type="list" imeMode="halfAlpha" allowBlank="1" showInputMessage="1" showErrorMessage="1" error="リストから選択してください" sqref="F503" xr:uid="{34457EE8-9842-4DC4-B1D9-EC274322F998}">
      <formula1>"○,　"</formula1>
    </dataValidation>
    <dataValidation type="list" imeMode="halfAlpha" allowBlank="1" showInputMessage="1" showErrorMessage="1" error="リストから選択してください" sqref="F504" xr:uid="{E7CF2F1D-33B1-4FCD-AE8D-3CA2728DB3F8}">
      <formula1>"○,　"</formula1>
    </dataValidation>
    <dataValidation type="list" imeMode="halfAlpha" allowBlank="1" showInputMessage="1" showErrorMessage="1" error="リストから選択してください" sqref="F505:F507" xr:uid="{AD74ACE4-1FF2-4BC2-BE6B-19CEC4308346}">
      <formula1>"○,　"</formula1>
    </dataValidation>
    <dataValidation type="list" imeMode="halfAlpha" allowBlank="1" showInputMessage="1" showErrorMessage="1" error="リストから選択してください" sqref="O505" xr:uid="{D3EDD3ED-691A-488C-BB41-ABA68311C427}">
      <formula1>"○,　"</formula1>
    </dataValidation>
    <dataValidation type="list" imeMode="halfAlpha" allowBlank="1" showInputMessage="1" showErrorMessage="1" error="リストから選択してください" sqref="O506" xr:uid="{FD139E2B-8140-4A19-A2FA-3DFF710B0043}">
      <formula1>"○,　"</formula1>
    </dataValidation>
    <dataValidation errorStyle="warning" imeMode="hiragana" allowBlank="1" showInputMessage="1" showErrorMessage="1" sqref="P507:Y507" xr:uid="{CA552138-26D0-4386-B1DC-2FD46952A326}"/>
    <dataValidation type="list" imeMode="halfAlpha" allowBlank="1" showInputMessage="1" showErrorMessage="1" error="リストから選択してください" sqref="F508" xr:uid="{854FA39A-E04D-4381-87BC-AE94DFCC996A}">
      <formula1>"○,　"</formula1>
    </dataValidation>
    <dataValidation errorStyle="warning" imeMode="hiragana" allowBlank="1" showInputMessage="1" showErrorMessage="1" sqref="P508:Y508" xr:uid="{1D954FE5-FCC2-4C9C-9A89-2C3900627FF6}"/>
    <dataValidation type="list" imeMode="halfAlpha" allowBlank="1" showInputMessage="1" showErrorMessage="1" error="リストから選択してください" sqref="F512" xr:uid="{26CE2126-75D7-4A55-95FE-22F8A798C969}">
      <formula1>"○,　"</formula1>
    </dataValidation>
    <dataValidation type="list" imeMode="halfAlpha" allowBlank="1" showInputMessage="1" showErrorMessage="1" error="リストから選択してください" sqref="F513" xr:uid="{4E7A9B43-8836-4855-84DD-61B943DFEDF8}">
      <formula1>"○,　"</formula1>
    </dataValidation>
    <dataValidation type="list" imeMode="halfAlpha" allowBlank="1" showInputMessage="1" showErrorMessage="1" error="リストから選択してください" sqref="F514" xr:uid="{8C4B78CB-24EE-499F-A700-F8FFC88548A8}">
      <formula1>"○,　"</formula1>
    </dataValidation>
    <dataValidation type="list" imeMode="halfAlpha" allowBlank="1" showInputMessage="1" showErrorMessage="1" error="リストから選択してください" sqref="F515" xr:uid="{E1D3CC79-50C2-4A79-B6AF-5A785DDA945C}">
      <formula1>"○,　"</formula1>
    </dataValidation>
    <dataValidation type="list" imeMode="halfAlpha" allowBlank="1" showInputMessage="1" showErrorMessage="1" error="リストから選択してください" sqref="F516" xr:uid="{2D6943FE-F96F-4B65-9A64-5D0984CE8C1E}">
      <formula1>"○,　"</formula1>
    </dataValidation>
    <dataValidation errorStyle="warning" imeMode="hiragana" allowBlank="1" showInputMessage="1" showErrorMessage="1" sqref="P516:Y516" xr:uid="{88D2BCF9-9375-4CFB-B444-B4526C0FE031}"/>
    <dataValidation type="list" imeMode="halfAlpha" allowBlank="1" showInputMessage="1" showErrorMessage="1" error="リストから選択してください" sqref="F520:F527" xr:uid="{1E7584B5-5D77-4809-ADA4-57CC0DAA7153}">
      <formula1>"○,　"</formula1>
    </dataValidation>
    <dataValidation type="list" imeMode="halfAlpha" allowBlank="1" showInputMessage="1" showErrorMessage="1" error="リストから選択してください" sqref="O520" xr:uid="{20CAE4FB-25BE-43BF-BAEB-98D738F3611E}">
      <formula1>"○,　"</formula1>
    </dataValidation>
    <dataValidation type="list" imeMode="halfAlpha" allowBlank="1" showInputMessage="1" showErrorMessage="1" error="リストから選択してください" sqref="O521" xr:uid="{053E97CB-76CA-4142-83DD-870DDB1BA535}">
      <formula1>"○,　"</formula1>
    </dataValidation>
    <dataValidation type="list" imeMode="halfAlpha" allowBlank="1" showInputMessage="1" showErrorMessage="1" error="リストから選択してください" sqref="O522" xr:uid="{48AA1FEB-1FCD-42F8-B552-A42EB796A933}">
      <formula1>"○,　"</formula1>
    </dataValidation>
    <dataValidation type="list" imeMode="halfAlpha" allowBlank="1" showInputMessage="1" showErrorMessage="1" error="リストから選択してください" sqref="O523" xr:uid="{80E182CB-5063-482E-864C-A9A5258F901B}">
      <formula1>"○,　"</formula1>
    </dataValidation>
    <dataValidation type="list" imeMode="halfAlpha" allowBlank="1" showInputMessage="1" showErrorMessage="1" error="リストから選択してください" sqref="O524" xr:uid="{FEC74438-D57C-4F32-86B2-A2CED529BD52}">
      <formula1>"○,　"</formula1>
    </dataValidation>
    <dataValidation type="list" imeMode="halfAlpha" allowBlank="1" showInputMessage="1" showErrorMessage="1" error="リストから選択してください" sqref="O525" xr:uid="{366E8CC4-CF9B-417E-9D17-8D3258C6672B}">
      <formula1>"○,　"</formula1>
    </dataValidation>
    <dataValidation type="list" imeMode="halfAlpha" allowBlank="1" showInputMessage="1" showErrorMessage="1" error="リストから選択してください" sqref="O526" xr:uid="{FF8C4CC9-A2AD-4F28-B02E-14CF40F39668}">
      <formula1>"○,　"</formula1>
    </dataValidation>
    <dataValidation errorStyle="warning" imeMode="hiragana" allowBlank="1" showInputMessage="1" showErrorMessage="1" sqref="P527:Y527" xr:uid="{EDB2EEB6-3387-445D-B4E7-CBC4EA1D61DC}"/>
    <dataValidation type="list" imeMode="halfAlpha" allowBlank="1" showInputMessage="1" showErrorMessage="1" error="リストから選択してください" sqref="F528:F532" xr:uid="{A54B58E7-0F5C-41E7-935F-AD8CE89719E5}">
      <formula1>"○,　"</formula1>
    </dataValidation>
    <dataValidation type="list" imeMode="halfAlpha" allowBlank="1" showInputMessage="1" showErrorMessage="1" error="リストから選択してください" sqref="O528" xr:uid="{B19BF0D2-6823-4221-9B00-EE72CFDFA07A}">
      <formula1>"○,　"</formula1>
    </dataValidation>
    <dataValidation type="list" imeMode="halfAlpha" allowBlank="1" showInputMessage="1" showErrorMessage="1" error="リストから選択してください" sqref="O529" xr:uid="{A725FDD4-2579-402F-98B0-DCAE5A9F8F3C}">
      <formula1>"○,　"</formula1>
    </dataValidation>
    <dataValidation type="list" imeMode="halfAlpha" allowBlank="1" showInputMessage="1" showErrorMessage="1" error="リストから選択してください" sqref="O530" xr:uid="{C10A07D7-1DF6-40FD-91D7-48926ECA2095}">
      <formula1>"○,　"</formula1>
    </dataValidation>
    <dataValidation errorStyle="warning" imeMode="hiragana" allowBlank="1" showInputMessage="1" showErrorMessage="1" sqref="P532:Y532" xr:uid="{769F49DE-9AB2-49EC-8B3C-F5C20E3A7C7E}"/>
    <dataValidation type="list" imeMode="halfAlpha" allowBlank="1" showInputMessage="1" showErrorMessage="1" error="リストから選択してください" sqref="F533" xr:uid="{9E3E41BA-ECAF-4EE9-9E28-77B535F3BBCA}">
      <formula1>"○,　"</formula1>
    </dataValidation>
    <dataValidation type="list" imeMode="halfAlpha" allowBlank="1" showInputMessage="1" showErrorMessage="1" error="リストから選択してください" sqref="F534" xr:uid="{929D2113-06C2-4163-B0D6-90B6D5FD6B9F}">
      <formula1>"○,　"</formula1>
    </dataValidation>
    <dataValidation type="list" imeMode="halfAlpha" allowBlank="1" showInputMessage="1" showErrorMessage="1" error="リストから選択してください" sqref="F535" xr:uid="{88B1E263-9684-403A-BEF4-2702471A2F60}">
      <formula1>"○,　"</formula1>
    </dataValidation>
    <dataValidation type="list" imeMode="halfAlpha" allowBlank="1" showInputMessage="1" showErrorMessage="1" error="リストから選択してください" sqref="F536" xr:uid="{A25501F9-84B9-49C5-88F6-B0D7A638BF17}">
      <formula1>"○,　"</formula1>
    </dataValidation>
    <dataValidation errorStyle="warning" imeMode="hiragana" allowBlank="1" showInputMessage="1" showErrorMessage="1" sqref="P536:Y536" xr:uid="{79533588-5671-491C-A41A-8EE11FC21F73}"/>
    <dataValidation type="list" imeMode="halfAlpha" allowBlank="1" showInputMessage="1" showErrorMessage="1" error="リストから選択してください" sqref="F540:F542" xr:uid="{1F4E5BBA-AC92-4BAE-AEB5-C61689AE840A}">
      <formula1>"○,　"</formula1>
    </dataValidation>
    <dataValidation type="list" imeMode="halfAlpha" allowBlank="1" showInputMessage="1" showErrorMessage="1" error="リストから選択してください" sqref="O540" xr:uid="{FD733AE3-01E9-4BD8-870D-D95A002A15CD}">
      <formula1>"○,　"</formula1>
    </dataValidation>
    <dataValidation type="list" imeMode="halfAlpha" allowBlank="1" showInputMessage="1" showErrorMessage="1" error="リストから選択してください" sqref="O541" xr:uid="{2A0BDE8F-E6F6-41DB-9503-49EA8A9BF97B}">
      <formula1>"○,　"</formula1>
    </dataValidation>
    <dataValidation errorStyle="warning" imeMode="hiragana" allowBlank="1" showInputMessage="1" showErrorMessage="1" sqref="P542:Y542" xr:uid="{911097DA-78AE-4A5A-A1C7-8971FBFC1618}"/>
    <dataValidation type="list" imeMode="halfAlpha" allowBlank="1" showInputMessage="1" showErrorMessage="1" error="リストから選択してください" sqref="F543:F546" xr:uid="{0BEE9687-72EA-4FB6-AA14-EEEED5498834}">
      <formula1>"○,　"</formula1>
    </dataValidation>
    <dataValidation type="list" imeMode="halfAlpha" allowBlank="1" showInputMessage="1" showErrorMessage="1" error="リストから選択してください" sqref="O543" xr:uid="{6A88571F-531C-4582-A431-D5E89A637FAC}">
      <formula1>"○,　"</formula1>
    </dataValidation>
    <dataValidation type="list" imeMode="halfAlpha" allowBlank="1" showInputMessage="1" showErrorMessage="1" error="リストから選択してください" sqref="O544" xr:uid="{8EDD34C9-B3E8-4EF7-A777-F2CEF5544E94}">
      <formula1>"○,　"</formula1>
    </dataValidation>
    <dataValidation type="list" imeMode="halfAlpha" allowBlank="1" showInputMessage="1" showErrorMessage="1" error="リストから選択してください" sqref="O545" xr:uid="{EC1BBAA5-A6A7-4462-B04D-83A2B07D84DC}">
      <formula1>"○,　"</formula1>
    </dataValidation>
    <dataValidation errorStyle="warning" imeMode="hiragana" allowBlank="1" showInputMessage="1" showErrorMessage="1" sqref="P546:Y546" xr:uid="{C7991568-AF89-4EEC-89CE-4B399F760B0B}"/>
    <dataValidation type="list" imeMode="halfAlpha" allowBlank="1" showInputMessage="1" showErrorMessage="1" error="リストから選択してください" sqref="F547" xr:uid="{73965121-77B5-4D25-9F20-D7D75AEE9CD1}">
      <formula1>"○,　"</formula1>
    </dataValidation>
    <dataValidation type="list" imeMode="halfAlpha" allowBlank="1" showInputMessage="1" showErrorMessage="1" error="リストから選択してください" sqref="F548" xr:uid="{09A059B8-048B-4FF3-A51F-DFD46BF88F77}">
      <formula1>"○,　"</formula1>
    </dataValidation>
    <dataValidation type="list" imeMode="halfAlpha" allowBlank="1" showInputMessage="1" showErrorMessage="1" error="リストから選択してください" sqref="F549" xr:uid="{9992A650-7F64-4C7C-9F6F-798ECC2D5809}">
      <formula1>"○,　"</formula1>
    </dataValidation>
    <dataValidation type="list" imeMode="halfAlpha" allowBlank="1" showInputMessage="1" showErrorMessage="1" error="リストから選択してください" sqref="F550" xr:uid="{7A9808F3-85EB-4D43-8C70-625966E560B4}">
      <formula1>"○,　"</formula1>
    </dataValidation>
    <dataValidation type="list" imeMode="halfAlpha" allowBlank="1" showInputMessage="1" showErrorMessage="1" error="リストから選択してください" sqref="F551" xr:uid="{A300B371-1B42-4BF8-8002-25F4C043A214}">
      <formula1>"○,　"</formula1>
    </dataValidation>
    <dataValidation type="list" imeMode="halfAlpha" allowBlank="1" showInputMessage="1" showErrorMessage="1" error="リストから選択してください" sqref="F552:F553" xr:uid="{FC3CED4E-1D94-43FA-9121-EF6AD9A1F0BE}">
      <formula1>"○,　"</formula1>
    </dataValidation>
    <dataValidation errorStyle="warning" imeMode="hiragana" allowBlank="1" showInputMessage="1" showErrorMessage="1" sqref="P553:Y553" xr:uid="{A1012C53-856E-47B9-9B8F-3CD9158B4ADA}"/>
    <dataValidation type="list" imeMode="halfAlpha" allowBlank="1" showInputMessage="1" showErrorMessage="1" error="リストから選択してください" sqref="F557:F560" xr:uid="{61F1BB92-1C58-46FE-815E-6CB161C745E5}">
      <formula1>"○,　"</formula1>
    </dataValidation>
    <dataValidation type="list" imeMode="halfAlpha" allowBlank="1" showInputMessage="1" showErrorMessage="1" error="リストから選択してください" sqref="O557" xr:uid="{AE1AC933-B2C1-42AF-9284-0D25EA1C02E1}">
      <formula1>"○,　"</formula1>
    </dataValidation>
    <dataValidation type="list" imeMode="halfAlpha" allowBlank="1" showInputMessage="1" showErrorMessage="1" error="リストから選択してください" sqref="O558" xr:uid="{B0710148-F83C-4015-833B-2436F9A67CFD}">
      <formula1>"○,　"</formula1>
    </dataValidation>
    <dataValidation type="list" imeMode="halfAlpha" allowBlank="1" showInputMessage="1" showErrorMessage="1" error="リストから選択してください" sqref="O559" xr:uid="{0AB6F03F-6764-4BCC-A045-B463EA02FAE3}">
      <formula1>"○,　"</formula1>
    </dataValidation>
    <dataValidation errorStyle="warning" imeMode="hiragana" allowBlank="1" showInputMessage="1" showErrorMessage="1" sqref="P560:Y560" xr:uid="{5B954377-202E-41D0-B423-FC99C989A7B2}"/>
    <dataValidation type="list" imeMode="halfAlpha" allowBlank="1" showInputMessage="1" showErrorMessage="1" error="リストから選択してください" sqref="F561" xr:uid="{80C873A1-64FF-44AF-ABC0-A6B5F3C5FE66}">
      <formula1>"○,　"</formula1>
    </dataValidation>
    <dataValidation type="list" imeMode="halfAlpha" allowBlank="1" showInputMessage="1" showErrorMessage="1" error="リストから選択してください" sqref="F562" xr:uid="{9A1075BB-EC8A-4458-81F8-BE281649E577}">
      <formula1>"○,　"</formula1>
    </dataValidation>
    <dataValidation type="list" imeMode="halfAlpha" allowBlank="1" showInputMessage="1" showErrorMessage="1" error="リストから選択してください" sqref="F563:F566" xr:uid="{4D60A06E-B57F-4155-8A94-7F93340FCD05}">
      <formula1>"○,　"</formula1>
    </dataValidation>
    <dataValidation type="list" imeMode="halfAlpha" allowBlank="1" showInputMessage="1" showErrorMessage="1" error="リストから選択してください" sqref="O563" xr:uid="{597C78E3-E59F-4F9D-B422-8B0A3892D52B}">
      <formula1>"○,　"</formula1>
    </dataValidation>
    <dataValidation type="list" imeMode="halfAlpha" allowBlank="1" showInputMessage="1" showErrorMessage="1" error="リストから選択してください" sqref="O564" xr:uid="{ACFCB736-D3B3-4681-97FF-33B535F434D8}">
      <formula1>"○,　"</formula1>
    </dataValidation>
    <dataValidation type="list" imeMode="halfAlpha" allowBlank="1" showInputMessage="1" showErrorMessage="1" error="リストから選択してください" sqref="O565" xr:uid="{35D1AB73-BB56-4DD3-8F6D-D20C46B68D20}">
      <formula1>"○,　"</formula1>
    </dataValidation>
    <dataValidation errorStyle="warning" imeMode="hiragana" allowBlank="1" showInputMessage="1" showErrorMessage="1" sqref="P566:Y566" xr:uid="{CB3A68AC-034F-4000-89C5-0805D38D44AF}"/>
    <dataValidation type="list" imeMode="halfAlpha" allowBlank="1" showInputMessage="1" showErrorMessage="1" error="リストから選択してください" sqref="F567:F568" xr:uid="{E7CBF2CF-6377-497D-AF23-79FE948579B1}">
      <formula1>"○,　"</formula1>
    </dataValidation>
    <dataValidation type="list" imeMode="halfAlpha" allowBlank="1" showInputMessage="1" showErrorMessage="1" error="リストから選択してください" sqref="O567" xr:uid="{373EF956-0D4E-418B-ACDB-684364BA7F11}">
      <formula1>"○,　"</formula1>
    </dataValidation>
    <dataValidation errorStyle="warning" imeMode="hiragana" allowBlank="1" showInputMessage="1" showErrorMessage="1" sqref="P568:Y568" xr:uid="{48F6A9F0-DFD9-4CA3-8FEB-D03642D0F2C5}"/>
    <dataValidation type="list" imeMode="halfAlpha" allowBlank="1" showInputMessage="1" showErrorMessage="1" error="リストから選択してください" sqref="F569" xr:uid="{9D426AAA-AF5C-4560-9967-E8F8E78C39F3}">
      <formula1>"○,　"</formula1>
    </dataValidation>
    <dataValidation type="list" imeMode="halfAlpha" allowBlank="1" showInputMessage="1" showErrorMessage="1" error="リストから選択してください" sqref="F570" xr:uid="{B5014768-C60A-40DD-B6EC-C96728C5B4BA}">
      <formula1>"○,　"</formula1>
    </dataValidation>
    <dataValidation type="list" imeMode="halfAlpha" allowBlank="1" showInputMessage="1" showErrorMessage="1" error="リストから選択してください" sqref="F571:F575" xr:uid="{06C8408C-6F6F-4ABD-8E3C-D28E9077D7F4}">
      <formula1>"○,　"</formula1>
    </dataValidation>
    <dataValidation type="list" imeMode="halfAlpha" allowBlank="1" showInputMessage="1" showErrorMessage="1" error="リストから選択してください" sqref="O571" xr:uid="{3B9370F4-C5E8-4D79-BCDA-723AF43B4D3F}">
      <formula1>"○,　"</formula1>
    </dataValidation>
    <dataValidation type="list" imeMode="halfAlpha" allowBlank="1" showInputMessage="1" showErrorMessage="1" error="リストから選択してください" sqref="O572" xr:uid="{3F5F09AE-6DB7-4A55-AD3D-372126FB83FB}">
      <formula1>"○,　"</formula1>
    </dataValidation>
    <dataValidation type="list" imeMode="halfAlpha" allowBlank="1" showInputMessage="1" showErrorMessage="1" error="リストから選択してください" sqref="O573" xr:uid="{7127839F-5324-4188-B0B3-AB980839201A}">
      <formula1>"○,　"</formula1>
    </dataValidation>
    <dataValidation errorStyle="warning" imeMode="hiragana" allowBlank="1" showInputMessage="1" showErrorMessage="1" sqref="P575:Y575" xr:uid="{261CFEE0-A9BE-4DE0-A151-4713A6AB55DE}"/>
    <dataValidation type="list" imeMode="halfAlpha" allowBlank="1" showInputMessage="1" showErrorMessage="1" error="リストから選択してください" sqref="F576" xr:uid="{AEC2E14E-B7C4-4BAD-945B-1251C5B8DE7D}">
      <formula1>"○,　"</formula1>
    </dataValidation>
    <dataValidation type="list" imeMode="halfAlpha" allowBlank="1" showInputMessage="1" showErrorMessage="1" error="リストから選択してください" sqref="F577" xr:uid="{030BBB02-C491-4200-A8DF-E9FB3BAA0B59}">
      <formula1>"○,　"</formula1>
    </dataValidation>
    <dataValidation errorStyle="warning" imeMode="hiragana" allowBlank="1" showInputMessage="1" showErrorMessage="1" sqref="P577:Y577" xr:uid="{7B6247E2-33B6-4BA6-9C7C-746835D58668}"/>
    <dataValidation type="list" imeMode="halfAlpha" allowBlank="1" showInputMessage="1" showErrorMessage="1" error="リストから選択してください" sqref="F581:F585" xr:uid="{518C69A1-C4E8-4C4B-8D86-24FF10CB6676}">
      <formula1>"○,　"</formula1>
    </dataValidation>
    <dataValidation type="list" imeMode="halfAlpha" allowBlank="1" showInputMessage="1" showErrorMessage="1" error="リストから選択してください" sqref="O581" xr:uid="{649FF4C1-50A0-4625-BF0E-ACC394557DED}">
      <formula1>"○,　"</formula1>
    </dataValidation>
    <dataValidation type="list" imeMode="halfAlpha" allowBlank="1" showInputMessage="1" showErrorMessage="1" error="リストから選択してください" sqref="O582" xr:uid="{FCC8C30D-F6DF-4D72-B461-B8AB79B51F83}">
      <formula1>"○,　"</formula1>
    </dataValidation>
    <dataValidation type="list" imeMode="halfAlpha" allowBlank="1" showInputMessage="1" showErrorMessage="1" error="リストから選択してください" sqref="O583" xr:uid="{D8020B24-D97E-4340-8605-32BBB77524E6}">
      <formula1>"○,　"</formula1>
    </dataValidation>
    <dataValidation errorStyle="warning" imeMode="hiragana" allowBlank="1" showInputMessage="1" showErrorMessage="1" sqref="P585:Y585" xr:uid="{85280831-9490-4FF2-A7C9-3154BA3FF38A}"/>
    <dataValidation type="list" imeMode="halfAlpha" allowBlank="1" showInputMessage="1" showErrorMessage="1" error="リストから選択してください" sqref="F586" xr:uid="{960D7F8A-2A17-49A0-8208-D177DF2E83E1}">
      <formula1>"○,　"</formula1>
    </dataValidation>
    <dataValidation type="list" imeMode="halfAlpha" allowBlank="1" showInputMessage="1" showErrorMessage="1" error="リストから選択してください" sqref="F587" xr:uid="{97DFA7D0-F0F1-49D8-B582-FCE49B471420}">
      <formula1>"○,　"</formula1>
    </dataValidation>
    <dataValidation type="list" imeMode="halfAlpha" allowBlank="1" showInputMessage="1" showErrorMessage="1" error="リストから選択してください" sqref="F588" xr:uid="{202AB0CB-1E0B-4629-9235-AB328AA2D415}">
      <formula1>"○,　"</formula1>
    </dataValidation>
    <dataValidation type="list" imeMode="halfAlpha" allowBlank="1" showInputMessage="1" showErrorMessage="1" error="リストから選択してください" sqref="F589" xr:uid="{662DA41D-A536-4BAA-95CB-642626227390}">
      <formula1>"○,　"</formula1>
    </dataValidation>
    <dataValidation type="list" imeMode="halfAlpha" allowBlank="1" showInputMessage="1" showErrorMessage="1" error="リストから選択してください" sqref="F590:F591" xr:uid="{7D0479D1-186E-4E57-B5E1-BD71BB43E982}">
      <formula1>"○,　"</formula1>
    </dataValidation>
    <dataValidation errorStyle="warning" imeMode="hiragana" allowBlank="1" showInputMessage="1" showErrorMessage="1" sqref="P591:Y591" xr:uid="{CD5999A8-A80F-4BD8-A8F1-EC7FE8D31AF2}"/>
    <dataValidation type="list" imeMode="halfAlpha" allowBlank="1" showInputMessage="1" showErrorMessage="1" error="リストから選択してください" sqref="F595" xr:uid="{E1481695-AF29-42DE-81D9-8496FF8375F1}">
      <formula1>"○,　"</formula1>
    </dataValidation>
    <dataValidation type="list" imeMode="halfAlpha" allowBlank="1" showInputMessage="1" showErrorMessage="1" error="リストから選択してください" sqref="F596" xr:uid="{969B7647-D83C-4B6E-BF7F-51C459C6E61C}">
      <formula1>"○,　"</formula1>
    </dataValidation>
    <dataValidation type="list" imeMode="halfAlpha" allowBlank="1" showInputMessage="1" showErrorMessage="1" error="リストから選択してください" sqref="F597" xr:uid="{65579A9B-89CC-4F3A-BCA2-4C008CF687BF}">
      <formula1>"○,　"</formula1>
    </dataValidation>
    <dataValidation type="list" imeMode="halfAlpha" allowBlank="1" showInputMessage="1" showErrorMessage="1" error="リストから選択してください" sqref="F598" xr:uid="{E1FC4959-E738-453B-9601-6A12FBAE7EBE}">
      <formula1>"○,　"</formula1>
    </dataValidation>
    <dataValidation type="list" imeMode="halfAlpha" allowBlank="1" showInputMessage="1" showErrorMessage="1" error="リストから選択してください" sqref="F599" xr:uid="{4D3A44DC-EEFF-40D0-B733-9F21E1F2C9D3}">
      <formula1>"○,　"</formula1>
    </dataValidation>
    <dataValidation errorStyle="warning" imeMode="hiragana" allowBlank="1" showInputMessage="1" showErrorMessage="1" sqref="P599:Y599" xr:uid="{3356C9F4-FB3A-46B3-A22D-706DFB6F6AC0}"/>
    <dataValidation type="list" imeMode="halfAlpha" allowBlank="1" showInputMessage="1" showErrorMessage="1" error="リストから選択してください" sqref="F603:F606" xr:uid="{BA5FECD6-7472-4861-9D3D-F985EA9C47ED}">
      <formula1>"○,　"</formula1>
    </dataValidation>
    <dataValidation type="list" imeMode="halfAlpha" allowBlank="1" showInputMessage="1" showErrorMessage="1" error="リストから選択してください" sqref="O603" xr:uid="{B60CCCD6-AD74-4BB4-A216-4CC061109172}">
      <formula1>"○,　"</formula1>
    </dataValidation>
    <dataValidation type="list" imeMode="halfAlpha" allowBlank="1" showInputMessage="1" showErrorMessage="1" error="リストから選択してください" sqref="O604" xr:uid="{3FBCA862-BBAC-480C-9342-BBFE08238A03}">
      <formula1>"○,　"</formula1>
    </dataValidation>
    <dataValidation type="list" imeMode="halfAlpha" allowBlank="1" showInputMessage="1" showErrorMessage="1" error="リストから選択してください" sqref="O605" xr:uid="{B67FDF95-628D-47A6-9FF1-00C1DA0BD6F4}">
      <formula1>"○,　"</formula1>
    </dataValidation>
    <dataValidation errorStyle="warning" imeMode="hiragana" allowBlank="1" showInputMessage="1" showErrorMessage="1" sqref="P606:Y606" xr:uid="{5E26929B-8185-495D-96C6-223CC49F0420}"/>
    <dataValidation type="list" imeMode="halfAlpha" allowBlank="1" showInputMessage="1" showErrorMessage="1" error="リストから選択してください" sqref="F607:F608" xr:uid="{7DABA532-DDE9-485C-A0C6-F6EDE80B1A21}">
      <formula1>"○,　"</formula1>
    </dataValidation>
    <dataValidation errorStyle="warning" imeMode="hiragana" allowBlank="1" showInputMessage="1" showErrorMessage="1" sqref="P608:Y608" xr:uid="{4C900D70-9B17-40A6-BB93-4965C990FA7C}"/>
    <dataValidation type="list" imeMode="halfAlpha" allowBlank="1" showInputMessage="1" showErrorMessage="1" error="リストから選択してください" sqref="F612:F614" xr:uid="{E036EA30-F365-48CB-80DD-8814064B2D28}">
      <formula1>"○,　"</formula1>
    </dataValidation>
    <dataValidation type="list" imeMode="halfAlpha" allowBlank="1" showInputMessage="1" showErrorMessage="1" error="リストから選択してください" sqref="O612" xr:uid="{C946F243-31AF-489F-A815-8C39877539D1}">
      <formula1>"○,　"</formula1>
    </dataValidation>
    <dataValidation type="list" imeMode="halfAlpha" allowBlank="1" showInputMessage="1" showErrorMessage="1" error="リストから選択してください" sqref="O613" xr:uid="{AFC00789-F10A-45BA-97E1-E22D474426EC}">
      <formula1>"○,　"</formula1>
    </dataValidation>
    <dataValidation errorStyle="warning" imeMode="hiragana" allowBlank="1" showInputMessage="1" showErrorMessage="1" sqref="P614:Y614" xr:uid="{E1C81A66-0793-465C-95E8-98FF0023DFF1}"/>
    <dataValidation type="list" imeMode="halfAlpha" allowBlank="1" showInputMessage="1" showErrorMessage="1" error="リストから選択してください" sqref="F615" xr:uid="{63D80549-AB17-409A-A7BD-0CAABF4B1C14}">
      <formula1>"○,　"</formula1>
    </dataValidation>
    <dataValidation type="list" imeMode="halfAlpha" allowBlank="1" showInputMessage="1" showErrorMessage="1" error="リストから選択してください" sqref="F616" xr:uid="{E171A498-BAFA-4867-8881-13BDADCFC716}">
      <formula1>"○,　"</formula1>
    </dataValidation>
    <dataValidation type="list" imeMode="halfAlpha" allowBlank="1" showInputMessage="1" showErrorMessage="1" error="リストから選択してください" sqref="F617" xr:uid="{E8196090-137B-45F7-BE9B-B4667665A206}">
      <formula1>"○,　"</formula1>
    </dataValidation>
    <dataValidation errorStyle="warning" imeMode="hiragana" allowBlank="1" showInputMessage="1" showErrorMessage="1" sqref="P617:Y617" xr:uid="{6729279A-69C9-4DF0-97F3-EC59EFB33985}"/>
    <dataValidation type="list" imeMode="halfAlpha" allowBlank="1" showInputMessage="1" showErrorMessage="1" error="リストから選択してください" sqref="F621" xr:uid="{88BDD17F-7A87-4AA5-A775-6B3DD78BC4A5}">
      <formula1>"○,　"</formula1>
    </dataValidation>
    <dataValidation type="list" imeMode="halfAlpha" allowBlank="1" showInputMessage="1" showErrorMessage="1" error="リストから選択してください" sqref="F622" xr:uid="{848DCB85-5593-4E6A-8A7B-8AB5D0626136}">
      <formula1>"○,　"</formula1>
    </dataValidation>
    <dataValidation type="list" imeMode="halfAlpha" allowBlank="1" showInputMessage="1" showErrorMessage="1" error="リストから選択してください" sqref="F623" xr:uid="{C586D541-A541-4C8F-9038-644C9428A3BA}">
      <formula1>"○,　"</formula1>
    </dataValidation>
    <dataValidation type="list" imeMode="halfAlpha" allowBlank="1" showInputMessage="1" showErrorMessage="1" error="リストから選択してください" sqref="F624" xr:uid="{8A0B962B-1748-4359-9BA0-1EBBA49B601F}">
      <formula1>"○,　"</formula1>
    </dataValidation>
    <dataValidation type="list" imeMode="halfAlpha" allowBlank="1" showInputMessage="1" showErrorMessage="1" error="リストから選択してください" sqref="F625" xr:uid="{A08EFD6A-8073-4BDE-B46A-5F2642D84306}">
      <formula1>"○,　"</formula1>
    </dataValidation>
    <dataValidation type="list" imeMode="halfAlpha" allowBlank="1" showInputMessage="1" showErrorMessage="1" error="リストから選択してください" sqref="F626" xr:uid="{43E8E721-5DCF-4459-A431-05B4116B654E}">
      <formula1>"○,　"</formula1>
    </dataValidation>
    <dataValidation type="list" imeMode="halfAlpha" allowBlank="1" showInputMessage="1" showErrorMessage="1" error="リストから選択してください" sqref="F627" xr:uid="{08838513-ACBD-4D58-A9F7-544BB6DFAC21}">
      <formula1>"○,　"</formula1>
    </dataValidation>
    <dataValidation type="list" imeMode="halfAlpha" allowBlank="1" showInputMessage="1" showErrorMessage="1" error="リストから選択してください" sqref="F628" xr:uid="{C6F8DB21-9F79-4347-BE97-2D6E0EA0510E}">
      <formula1>"○,　"</formula1>
    </dataValidation>
    <dataValidation type="list" imeMode="halfAlpha" allowBlank="1" showInputMessage="1" showErrorMessage="1" error="リストから選択してください" sqref="F629" xr:uid="{42A47A4B-7CCB-45DC-BCA2-432984815A10}">
      <formula1>"○,　"</formula1>
    </dataValidation>
    <dataValidation type="list" imeMode="halfAlpha" allowBlank="1" showInputMessage="1" showErrorMessage="1" error="リストから選択してください" sqref="F630" xr:uid="{8C7A5ACC-3049-4E4F-9023-125302E29BB1}">
      <formula1>"○,　"</formula1>
    </dataValidation>
    <dataValidation type="list" imeMode="halfAlpha" allowBlank="1" showInputMessage="1" showErrorMessage="1" error="リストから選択してください" sqref="F631:F632" xr:uid="{9B681E35-6E6D-4687-8850-584B42BBEA23}">
      <formula1>"○,　"</formula1>
    </dataValidation>
    <dataValidation type="list" imeMode="halfAlpha" allowBlank="1" showInputMessage="1" showErrorMessage="1" error="リストから選択してください" sqref="O631" xr:uid="{17CA940D-B9C0-4EA5-8E7B-E0B88718C13F}">
      <formula1>"○,　"</formula1>
    </dataValidation>
    <dataValidation errorStyle="warning" imeMode="hiragana" allowBlank="1" showInputMessage="1" showErrorMessage="1" sqref="P632:Y632" xr:uid="{F8250406-3A58-4F52-8E4C-C69E5EE4AD7B}"/>
    <dataValidation type="list" imeMode="halfAlpha" allowBlank="1" showInputMessage="1" showErrorMessage="1" error="リストから選択してください" sqref="F633:F637" xr:uid="{8C7F23DF-E200-484D-BCA9-BB9F9DBF0AA0}">
      <formula1>"○,　"</formula1>
    </dataValidation>
    <dataValidation type="list" imeMode="halfAlpha" allowBlank="1" showInputMessage="1" showErrorMessage="1" error="リストから選択してください" sqref="O633" xr:uid="{27B21C63-2106-4771-921F-B4E53FB9B775}">
      <formula1>"○,　"</formula1>
    </dataValidation>
    <dataValidation type="list" imeMode="halfAlpha" allowBlank="1" showInputMessage="1" showErrorMessage="1" error="リストから選択してください" sqref="O634" xr:uid="{D72CEB9D-55F0-4F69-9A75-FD310B995446}">
      <formula1>"○,　"</formula1>
    </dataValidation>
    <dataValidation type="list" imeMode="halfAlpha" allowBlank="1" showInputMessage="1" showErrorMessage="1" error="リストから選択してください" sqref="O635" xr:uid="{10E2E604-513E-486B-9BE8-EC208B70EBED}">
      <formula1>"○,　"</formula1>
    </dataValidation>
    <dataValidation type="list" imeMode="halfAlpha" allowBlank="1" showInputMessage="1" showErrorMessage="1" error="リストから選択してください" sqref="O636" xr:uid="{3221E210-0BAA-4F88-9B59-1042D0BA9340}">
      <formula1>"○,　"</formula1>
    </dataValidation>
    <dataValidation errorStyle="warning" imeMode="hiragana" allowBlank="1" showInputMessage="1" showErrorMessage="1" sqref="P637:Y637" xr:uid="{66B922B6-41C3-4212-8BF0-DF7BEBC66D83}"/>
    <dataValidation type="list" imeMode="halfAlpha" allowBlank="1" showInputMessage="1" showErrorMessage="1" error="リストから選択してください" sqref="F638" xr:uid="{C1ED6CA9-8C44-44E4-AEE7-9E73A46D6F03}">
      <formula1>"○,　"</formula1>
    </dataValidation>
    <dataValidation type="list" imeMode="halfAlpha" allowBlank="1" showInputMessage="1" showErrorMessage="1" error="リストから選択してください" sqref="F639" xr:uid="{AE17A8D2-42FB-41F9-B97C-CFD3B2760B48}">
      <formula1>"○,　"</formula1>
    </dataValidation>
    <dataValidation errorStyle="warning" imeMode="hiragana" allowBlank="1" showInputMessage="1" showErrorMessage="1" sqref="P639:Y639" xr:uid="{D488D5C1-C89A-4E2C-8359-CDE49F05325D}"/>
    <dataValidation type="list" imeMode="halfAlpha" allowBlank="1" showInputMessage="1" showErrorMessage="1" error="リストから選択してください" sqref="F643" xr:uid="{3F7C9831-BC34-497A-89AA-33007EFAC190}">
      <formula1>"○,　"</formula1>
    </dataValidation>
    <dataValidation type="list" imeMode="halfAlpha" allowBlank="1" showInputMessage="1" showErrorMessage="1" error="リストから選択してください" sqref="F644" xr:uid="{D565645F-3A76-4A59-B708-0F4C81DF0A6A}">
      <formula1>"○,　"</formula1>
    </dataValidation>
    <dataValidation type="list" imeMode="halfAlpha" allowBlank="1" showInputMessage="1" showErrorMessage="1" error="リストから選択してください" sqref="F645" xr:uid="{8CD52A08-F5D0-43DC-A4E7-045F557F389C}">
      <formula1>"○,　"</formula1>
    </dataValidation>
    <dataValidation type="list" imeMode="halfAlpha" allowBlank="1" showInputMessage="1" showErrorMessage="1" error="リストから選択してください" sqref="F646" xr:uid="{2F037A5D-9887-46A0-B3CD-080F821EBB82}">
      <formula1>"○,　"</formula1>
    </dataValidation>
    <dataValidation type="list" imeMode="halfAlpha" allowBlank="1" showInputMessage="1" showErrorMessage="1" error="リストから選択してください" sqref="F647" xr:uid="{C095D7D4-3756-48FA-8AC7-0270B6A13016}">
      <formula1>"○,　"</formula1>
    </dataValidation>
    <dataValidation type="list" imeMode="halfAlpha" allowBlank="1" showInputMessage="1" showErrorMessage="1" error="リストから選択してください" sqref="F648" xr:uid="{8FEB4461-FF16-4B96-92C3-2AFAB2EE6815}">
      <formula1>"○,　"</formula1>
    </dataValidation>
    <dataValidation type="list" imeMode="halfAlpha" allowBlank="1" showInputMessage="1" showErrorMessage="1" error="リストから選択してください" sqref="F649" xr:uid="{1B15A8DF-2317-475B-BCED-FA9FF3965C4E}">
      <formula1>"○,　"</formula1>
    </dataValidation>
    <dataValidation type="list" imeMode="halfAlpha" allowBlank="1" showInputMessage="1" showErrorMessage="1" error="リストから選択してください" sqref="F650" xr:uid="{E73EBCD5-10F6-4A7D-9797-9301A1896C94}">
      <formula1>"○,　"</formula1>
    </dataValidation>
    <dataValidation type="list" imeMode="halfAlpha" allowBlank="1" showInputMessage="1" showErrorMessage="1" error="リストから選択してください" sqref="F651" xr:uid="{60A4C04C-9098-45C2-802D-D1370A491F20}">
      <formula1>"○,　"</formula1>
    </dataValidation>
    <dataValidation errorStyle="warning" imeMode="hiragana" allowBlank="1" showInputMessage="1" showErrorMessage="1" sqref="P651:Y651" xr:uid="{9B310E61-2172-4CE3-BDF3-9FE8584F1262}"/>
    <dataValidation type="list" imeMode="halfAlpha" allowBlank="1" showInputMessage="1" showErrorMessage="1" error="リストから選択してください" sqref="F655" xr:uid="{920E08AD-070A-451A-8B32-2CEA56003012}">
      <formula1>"○,　"</formula1>
    </dataValidation>
    <dataValidation type="list" imeMode="halfAlpha" allowBlank="1" showInputMessage="1" showErrorMessage="1" error="リストから選択してください" sqref="F656" xr:uid="{76BB3F7D-86B3-41CB-94AB-68BDBDD3F221}">
      <formula1>"○,　"</formula1>
    </dataValidation>
    <dataValidation type="list" imeMode="halfAlpha" allowBlank="1" showInputMessage="1" showErrorMessage="1" error="リストから選択してください" sqref="F657" xr:uid="{77630F69-322C-408F-9CF5-1364B59DD1C5}">
      <formula1>"○,　"</formula1>
    </dataValidation>
    <dataValidation type="list" imeMode="halfAlpha" allowBlank="1" showInputMessage="1" showErrorMessage="1" error="リストから選択してください" sqref="F658" xr:uid="{41A8F8D0-A5B2-46A1-9654-67458A48B24B}">
      <formula1>"○,　"</formula1>
    </dataValidation>
    <dataValidation type="list" imeMode="halfAlpha" allowBlank="1" showInputMessage="1" showErrorMessage="1" error="リストから選択してください" sqref="F659" xr:uid="{12C43BC6-C042-4265-8709-C9C35BF48666}">
      <formula1>"○,　"</formula1>
    </dataValidation>
    <dataValidation type="list" imeMode="halfAlpha" allowBlank="1" showInputMessage="1" showErrorMessage="1" error="リストから選択してください" sqref="F660" xr:uid="{5AEC371A-516C-4A6D-ADC1-3470BBC6D46B}">
      <formula1>"○,　"</formula1>
    </dataValidation>
    <dataValidation errorStyle="warning" imeMode="hiragana" allowBlank="1" showInputMessage="1" showErrorMessage="1" sqref="P660:Y660" xr:uid="{DB283E9B-AC48-4508-A84F-B0E00B33F7DF}"/>
    <dataValidation type="list" imeMode="halfAlpha" allowBlank="1" showInputMessage="1" showErrorMessage="1" error="リストから選択してください" sqref="F664" xr:uid="{84B319FA-0FFB-4AAB-9F46-8F04A0888F9E}">
      <formula1>"○,　"</formula1>
    </dataValidation>
    <dataValidation errorStyle="warning" imeMode="hiragana" allowBlank="1" showInputMessage="1" showErrorMessage="1" sqref="P664:Y664" xr:uid="{3C4E8CDE-D2E8-4A5D-B80C-2D0FD8671557}"/>
  </dataValidations>
  <pageMargins left="0.19685039370078741" right="0.19685039370078741" top="0.39370078740157483" bottom="0.19685039370078741" header="0.19685039370078741" footer="0.19685039370078741"/>
  <pageSetup paperSize="9" scale="65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4"/>
  <sheetViews>
    <sheetView zoomScaleNormal="100" workbookViewId="0"/>
  </sheetViews>
  <sheetFormatPr defaultRowHeight="13.5" x14ac:dyDescent="0.15"/>
  <sheetData>
    <row r="1" spans="1:1" x14ac:dyDescent="0.15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t="str">
        <f>"@神奈川県@和歌山県@鹿児島県@"</f>
        <v>@神奈川県@和歌山県@鹿児島県@</v>
      </c>
    </row>
    <row r="4" spans="1:1" x14ac:dyDescent="0.15">
      <c r="A4" t="s">
        <v>824</v>
      </c>
    </row>
  </sheetData>
  <sheetProtection algorithmName="SHA-512" hashValue="8FXLBGE2EUtD1seX6WCNC0l6y9FFb9rWMcCr9tKN0xSf0pbIIcRR1MCw71hlbI8JrGdVbkolmFZ9tdRsQylnmA==" saltValue="RFrEifdqBDr6ehUV4GXi0A==" spinCount="100000" sheet="1" objects="1" scenarios="1"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希望</vt:lpstr>
      <vt:lpstr>都道府県3</vt:lpstr>
      <vt:lpstr>都道府県4</vt:lpstr>
      <vt:lpstr>日付例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mira</cp:lastModifiedBy>
  <cp:lastPrinted>2022-08-08T07:35:30Z</cp:lastPrinted>
  <dcterms:created xsi:type="dcterms:W3CDTF">2018-07-20T07:50:20Z</dcterms:created>
  <dcterms:modified xsi:type="dcterms:W3CDTF">2022-09-16T08:34:20Z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3a4e7fa2-52cc-43db-ad33-0160453b7577</vt:lpwstr>
  </property>
</Properties>
</file>