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05" yWindow="3427" windowWidth="20453" windowHeight="9871"/>
  </bookViews>
  <sheets>
    <sheet name="見積書(供給）" sheetId="1" r:id="rId1"/>
  </sheets>
  <definedNames>
    <definedName name="_xlnm.Print_Area" localSheetId="0">'見積書(供給）'!$A$1:$I$61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<sst xmlns="http://schemas.openxmlformats.org/spreadsheetml/2006/main" xmlns:r="http://schemas.openxmlformats.org/officeDocument/2006/relationships" count="49" uniqueCount="49">
  <si>
    <t>電気料金項目</t>
  </si>
  <si>
    <t>提案金額　合計</t>
    <rPh sb="0" eb="2">
      <t>テイアン</t>
    </rPh>
    <rPh sb="2" eb="4">
      <t>キンガク</t>
    </rPh>
    <rPh sb="5" eb="7">
      <t>ゴウケイ</t>
    </rPh>
    <phoneticPr fontId="1"/>
  </si>
  <si>
    <t>電気量料金 その他季</t>
    <rPh sb="0" eb="2">
      <t>デンキ</t>
    </rPh>
    <rPh sb="2" eb="3">
      <t>リョウ</t>
    </rPh>
    <rPh sb="3" eb="5">
      <t>リョウキン</t>
    </rPh>
    <rPh sb="8" eb="9">
      <t>ホカ</t>
    </rPh>
    <rPh sb="9" eb="10">
      <t>キ</t>
    </rPh>
    <phoneticPr fontId="1"/>
  </si>
  <si>
    <t>単位</t>
    <rPh sb="0" eb="2">
      <t>タンイ</t>
    </rPh>
    <phoneticPr fontId="1"/>
  </si>
  <si>
    <t>②北広島町豊平支所 電気料金</t>
    <rPh sb="1" eb="4">
      <t>キタヒロシマ</t>
    </rPh>
    <rPh sb="4" eb="5">
      <t>マチ</t>
    </rPh>
    <rPh sb="5" eb="7">
      <t>トヨヒラ</t>
    </rPh>
    <rPh sb="7" eb="9">
      <t>シショ</t>
    </rPh>
    <rPh sb="10" eb="12">
      <t>デンキ</t>
    </rPh>
    <rPh sb="12" eb="14">
      <t>リョウキン</t>
    </rPh>
    <phoneticPr fontId="1"/>
  </si>
  <si>
    <t>力率</t>
    <rPh sb="0" eb="2">
      <t>リキリツ</t>
    </rPh>
    <phoneticPr fontId="1"/>
  </si>
  <si>
    <t>数量</t>
    <rPh sb="0" eb="2">
      <t>スウリョウ</t>
    </rPh>
    <phoneticPr fontId="1"/>
  </si>
  <si>
    <t>（様式２）</t>
    <rPh sb="1" eb="3">
      <t>ヨウシキ</t>
    </rPh>
    <phoneticPr fontId="1"/>
  </si>
  <si>
    <r>
      <rPr>
        <sz val="10"/>
        <color theme="1"/>
        <rFont val="ＭＳ Ｐ明朝"/>
      </rPr>
      <t>単価</t>
    </r>
    <r>
      <rPr>
        <sz val="8"/>
        <color theme="1"/>
        <rFont val="ＭＳ Ｐ明朝"/>
      </rPr>
      <t>（税込）</t>
    </r>
  </si>
  <si>
    <t>基本料金</t>
    <rPh sb="0" eb="2">
      <t>キホン</t>
    </rPh>
    <rPh sb="2" eb="4">
      <t>リョウキン</t>
    </rPh>
    <phoneticPr fontId="8"/>
  </si>
  <si>
    <t>kWh/年</t>
    <rPh sb="4" eb="5">
      <t>ネン</t>
    </rPh>
    <phoneticPr fontId="9"/>
  </si>
  <si>
    <t>kW/月</t>
    <rPh sb="3" eb="4">
      <t>ツキ</t>
    </rPh>
    <phoneticPr fontId="9"/>
  </si>
  <si>
    <t>基本料金（最初の3月まで）</t>
    <rPh sb="0" eb="2">
      <t>キホン</t>
    </rPh>
    <rPh sb="2" eb="4">
      <t>リョウキン</t>
    </rPh>
    <phoneticPr fontId="1"/>
  </si>
  <si>
    <t>基本料金 （3月超過）</t>
    <rPh sb="0" eb="2">
      <t>キホン</t>
    </rPh>
    <rPh sb="2" eb="4">
      <t>リョウキン</t>
    </rPh>
    <rPh sb="8" eb="10">
      <t>チョウカ</t>
    </rPh>
    <phoneticPr fontId="1"/>
  </si>
  <si>
    <r>
      <t>単価</t>
    </r>
    <r>
      <rPr>
        <sz val="8"/>
        <color theme="1"/>
        <rFont val="ＭＳ Ｐ明朝"/>
      </rPr>
      <t>(税込)</t>
    </r>
    <rPh sb="0" eb="2">
      <t>タンカ</t>
    </rPh>
    <rPh sb="3" eb="5">
      <t>ゼイコ</t>
    </rPh>
    <phoneticPr fontId="1"/>
  </si>
  <si>
    <t>＜備考＞</t>
    <rPh sb="1" eb="3">
      <t>ビコウ</t>
    </rPh>
    <phoneticPr fontId="1"/>
  </si>
  <si>
    <t>提案見積書（供給）</t>
    <rPh sb="0" eb="2">
      <t>テイアン</t>
    </rPh>
    <rPh sb="2" eb="5">
      <t>ミツモリショ</t>
    </rPh>
    <rPh sb="6" eb="8">
      <t>キョウキュウ</t>
    </rPh>
    <phoneticPr fontId="1"/>
  </si>
  <si>
    <t>　件名：北広島町の公共施設への電力供給</t>
    <rPh sb="1" eb="3">
      <t>ケンメイ</t>
    </rPh>
    <rPh sb="4" eb="7">
      <t>キタヒロシマ</t>
    </rPh>
    <rPh sb="7" eb="8">
      <t>チョウ</t>
    </rPh>
    <rPh sb="9" eb="11">
      <t>コウキョウ</t>
    </rPh>
    <rPh sb="11" eb="13">
      <t>シセツ</t>
    </rPh>
    <rPh sb="15" eb="17">
      <t>デンリョク</t>
    </rPh>
    <rPh sb="17" eb="19">
      <t>キョウキュウ</t>
    </rPh>
    <phoneticPr fontId="1"/>
  </si>
  <si>
    <t>・電力料金計算過程の小数点処理は少数第三位未満四捨五入とし、施設ごとの電力料金合計は切り捨てとする。</t>
    <rPh sb="1" eb="3">
      <t>デンリョク</t>
    </rPh>
    <rPh sb="3" eb="5">
      <t>リョウキン</t>
    </rPh>
    <rPh sb="5" eb="7">
      <t>ケイサン</t>
    </rPh>
    <rPh sb="7" eb="9">
      <t>カテイ</t>
    </rPh>
    <rPh sb="10" eb="13">
      <t>ショウスウテン</t>
    </rPh>
    <rPh sb="13" eb="15">
      <t>ショリ</t>
    </rPh>
    <rPh sb="16" eb="18">
      <t>ショウスウ</t>
    </rPh>
    <rPh sb="18" eb="19">
      <t>ダイ</t>
    </rPh>
    <rPh sb="19" eb="20">
      <t>ミ</t>
    </rPh>
    <rPh sb="20" eb="21">
      <t>イ</t>
    </rPh>
    <rPh sb="21" eb="23">
      <t>ミマン</t>
    </rPh>
    <rPh sb="23" eb="27">
      <t>シシャゴニュウ</t>
    </rPh>
    <rPh sb="30" eb="32">
      <t>シセツ</t>
    </rPh>
    <rPh sb="35" eb="37">
      <t>デンリョク</t>
    </rPh>
    <rPh sb="37" eb="39">
      <t>リョウキン</t>
    </rPh>
    <rPh sb="39" eb="41">
      <t>ゴウケイ</t>
    </rPh>
    <rPh sb="42" eb="43">
      <t>キ</t>
    </rPh>
    <rPh sb="44" eb="45">
      <t>ス</t>
    </rPh>
    <phoneticPr fontId="1"/>
  </si>
  <si>
    <t>電気量料金 夏季</t>
    <rPh sb="0" eb="5">
      <t>デンキリョウリョウキン</t>
    </rPh>
    <rPh sb="6" eb="8">
      <t>カキ</t>
    </rPh>
    <phoneticPr fontId="8"/>
  </si>
  <si>
    <t>③千代田浄化センター 電気料金</t>
    <rPh sb="1" eb="4">
      <t>チヨダ</t>
    </rPh>
    <rPh sb="4" eb="6">
      <t>ジョウカ</t>
    </rPh>
    <rPh sb="11" eb="13">
      <t>デンキ</t>
    </rPh>
    <rPh sb="13" eb="15">
      <t>リョウキン</t>
    </rPh>
    <phoneticPr fontId="1"/>
  </si>
  <si>
    <t>電気量料金 その他季</t>
    <rPh sb="0" eb="5">
      <t>デンキリョウリョウキン</t>
    </rPh>
    <phoneticPr fontId="8"/>
  </si>
  <si>
    <t>・電気量料金における夏季は7月～9月、その他季は夏季以外とする。</t>
    <rPh sb="1" eb="6">
      <t>デンキリョウリョウキン</t>
    </rPh>
    <rPh sb="10" eb="12">
      <t>カキ</t>
    </rPh>
    <rPh sb="14" eb="15">
      <t>ガツ</t>
    </rPh>
    <rPh sb="17" eb="18">
      <t>ガツ</t>
    </rPh>
    <rPh sb="21" eb="23">
      <t>ホカキ</t>
    </rPh>
    <rPh sb="24" eb="26">
      <t>カキ</t>
    </rPh>
    <rPh sb="26" eb="28">
      <t>イガイ</t>
    </rPh>
    <phoneticPr fontId="1"/>
  </si>
  <si>
    <t>本業務の見積金額は次のとおりです。</t>
    <rPh sb="0" eb="1">
      <t>ホン</t>
    </rPh>
    <rPh sb="1" eb="3">
      <t>ギョウム</t>
    </rPh>
    <rPh sb="4" eb="6">
      <t>ミツモリ</t>
    </rPh>
    <rPh sb="6" eb="8">
      <t>キンガク</t>
    </rPh>
    <rPh sb="9" eb="10">
      <t>ツギ</t>
    </rPh>
    <phoneticPr fontId="1"/>
  </si>
  <si>
    <r>
      <t>金額</t>
    </r>
    <r>
      <rPr>
        <sz val="8"/>
        <color theme="1"/>
        <rFont val="ＭＳ Ｐ明朝"/>
      </rPr>
      <t>(円/年)</t>
    </r>
    <rPh sb="0" eb="2">
      <t>キンガク</t>
    </rPh>
    <rPh sb="3" eb="4">
      <t>エン</t>
    </rPh>
    <rPh sb="5" eb="6">
      <t>ネン</t>
    </rPh>
    <phoneticPr fontId="1"/>
  </si>
  <si>
    <t>電気料金項目</t>
    <rPh sb="0" eb="4">
      <t>デンキリョウキン</t>
    </rPh>
    <rPh sb="4" eb="6">
      <t>コウモク</t>
    </rPh>
    <phoneticPr fontId="1"/>
  </si>
  <si>
    <t>基本料金（3月超過）</t>
    <rPh sb="0" eb="2">
      <t>キホン</t>
    </rPh>
    <rPh sb="2" eb="4">
      <t>リョウキン</t>
    </rPh>
    <rPh sb="6" eb="7">
      <t>ガツ</t>
    </rPh>
    <rPh sb="7" eb="9">
      <t>チョウカ</t>
    </rPh>
    <phoneticPr fontId="8"/>
  </si>
  <si>
    <t>電気料金項目</t>
    <rPh sb="0" eb="2">
      <t>デンキ</t>
    </rPh>
    <rPh sb="2" eb="4">
      <t>リョウキン</t>
    </rPh>
    <rPh sb="4" eb="6">
      <t>コウモク</t>
    </rPh>
    <phoneticPr fontId="1"/>
  </si>
  <si>
    <t>①北広島町図書館 電気料金</t>
    <rPh sb="1" eb="4">
      <t>キタヒロシマ</t>
    </rPh>
    <rPh sb="4" eb="5">
      <t>チョウ</t>
    </rPh>
    <rPh sb="5" eb="8">
      <t>トショカン</t>
    </rPh>
    <rPh sb="9" eb="11">
      <t>デンキ</t>
    </rPh>
    <rPh sb="11" eb="13">
      <t>リョウキン</t>
    </rPh>
    <phoneticPr fontId="1"/>
  </si>
  <si>
    <t>基本料金</t>
    <rPh sb="0" eb="2">
      <t>キホン</t>
    </rPh>
    <rPh sb="2" eb="4">
      <t>リョウキン</t>
    </rPh>
    <phoneticPr fontId="1"/>
  </si>
  <si>
    <t>電気量料金</t>
    <rPh sb="0" eb="2">
      <t>デンキ</t>
    </rPh>
    <rPh sb="2" eb="3">
      <t>リョウ</t>
    </rPh>
    <rPh sb="3" eb="5">
      <t>リョウキン</t>
    </rPh>
    <phoneticPr fontId="1"/>
  </si>
  <si>
    <t>電気量料金 夏季</t>
    <rPh sb="0" eb="2">
      <t>デンキ</t>
    </rPh>
    <rPh sb="2" eb="3">
      <t>リョウ</t>
    </rPh>
    <rPh sb="3" eb="5">
      <t>リョウキン</t>
    </rPh>
    <rPh sb="6" eb="8">
      <t>カキ</t>
    </rPh>
    <phoneticPr fontId="1"/>
  </si>
  <si>
    <t>①北広島町図書館</t>
    <rPh sb="1" eb="4">
      <t>キタヒロシマ</t>
    </rPh>
    <rPh sb="4" eb="5">
      <t>チョウ</t>
    </rPh>
    <rPh sb="5" eb="8">
      <t>トショカン</t>
    </rPh>
    <phoneticPr fontId="1"/>
  </si>
  <si>
    <t>③千代田浄化センター</t>
  </si>
  <si>
    <t>電気量料金</t>
    <rPh sb="0" eb="2">
      <t>デンキ</t>
    </rPh>
    <rPh sb="2" eb="3">
      <t>リョウ</t>
    </rPh>
    <rPh sb="3" eb="5">
      <t>リョウキン</t>
    </rPh>
    <phoneticPr fontId="8"/>
  </si>
  <si>
    <t>3. ⑤の料金単価</t>
    <rPh sb="5" eb="7">
      <t>リョウキン</t>
    </rPh>
    <rPh sb="7" eb="9">
      <t>タンカ</t>
    </rPh>
    <phoneticPr fontId="1"/>
  </si>
  <si>
    <t>2. ①～④の料金単価</t>
    <rPh sb="7" eb="9">
      <t>リョウキン</t>
    </rPh>
    <rPh sb="9" eb="11">
      <t>タンカ</t>
    </rPh>
    <phoneticPr fontId="1"/>
  </si>
  <si>
    <r>
      <t>単価</t>
    </r>
    <r>
      <rPr>
        <sz val="8"/>
        <color theme="1"/>
        <rFont val="ＭＳ Ｐ明朝"/>
      </rPr>
      <t>（税込）</t>
    </r>
  </si>
  <si>
    <t>基本料金（最初の3月まで）</t>
    <rPh sb="0" eb="2">
      <t>キホン</t>
    </rPh>
    <rPh sb="2" eb="4">
      <t>リョウキン</t>
    </rPh>
    <rPh sb="5" eb="7">
      <t>サイショ</t>
    </rPh>
    <rPh sb="9" eb="10">
      <t>ガツ</t>
    </rPh>
    <phoneticPr fontId="8"/>
  </si>
  <si>
    <t>(1)『1.供給先一覧』の黄色セルに電力供給する施設を選定し、「〇」をプルダウンにて選択すること。</t>
    <rPh sb="6" eb="8">
      <t>キョウキュウ</t>
    </rPh>
    <rPh sb="8" eb="9">
      <t>サキ</t>
    </rPh>
    <rPh sb="9" eb="11">
      <t>イチラン</t>
    </rPh>
    <rPh sb="13" eb="15">
      <t>キイロ</t>
    </rPh>
    <rPh sb="18" eb="20">
      <t>デンリョク</t>
    </rPh>
    <rPh sb="20" eb="22">
      <t>キョウキュウ</t>
    </rPh>
    <rPh sb="24" eb="26">
      <t>シセツ</t>
    </rPh>
    <rPh sb="27" eb="29">
      <t>センテイ</t>
    </rPh>
    <rPh sb="42" eb="44">
      <t>センタク</t>
    </rPh>
    <phoneticPr fontId="1"/>
  </si>
  <si>
    <t>1. 供給先一覧（プルダウンにて選択）</t>
    <rPh sb="3" eb="5">
      <t>キョウキュウ</t>
    </rPh>
    <rPh sb="5" eb="6">
      <t>サキ</t>
    </rPh>
    <rPh sb="6" eb="8">
      <t>イチラン</t>
    </rPh>
    <rPh sb="16" eb="18">
      <t>センタク</t>
    </rPh>
    <phoneticPr fontId="1"/>
  </si>
  <si>
    <t>⑤町道犬追原線ロードヒーティング 電気料金</t>
    <rPh sb="17" eb="19">
      <t>デンキ</t>
    </rPh>
    <rPh sb="19" eb="21">
      <t>リョウキン</t>
    </rPh>
    <phoneticPr fontId="1"/>
  </si>
  <si>
    <t>【記入手順】</t>
    <rPh sb="1" eb="3">
      <t>キニュウ</t>
    </rPh>
    <rPh sb="3" eb="5">
      <t>テジュン</t>
    </rPh>
    <phoneticPr fontId="1"/>
  </si>
  <si>
    <t>・燃料等調整費額、再エネ賦課金は含めずに計算する。</t>
    <rPh sb="1" eb="4">
      <t>ネンリョウトウ</t>
    </rPh>
    <rPh sb="4" eb="7">
      <t>チョウセイヒ</t>
    </rPh>
    <rPh sb="7" eb="8">
      <t>ガク</t>
    </rPh>
    <rPh sb="9" eb="10">
      <t>サイ</t>
    </rPh>
    <rPh sb="12" eb="15">
      <t>フカキン</t>
    </rPh>
    <rPh sb="16" eb="17">
      <t>フク</t>
    </rPh>
    <rPh sb="20" eb="22">
      <t>ケイサン</t>
    </rPh>
    <phoneticPr fontId="1"/>
  </si>
  <si>
    <r>
      <t>(2)『2. ①～④の料金単価』及び『3. ⑤の料金単価』の黄色セルに単価金額</t>
    </r>
    <r>
      <rPr>
        <b/>
        <sz val="8"/>
        <color theme="1"/>
        <rFont val="ＭＳ Ｐ明朝"/>
      </rPr>
      <t>（税込）</t>
    </r>
    <r>
      <rPr>
        <b/>
        <sz val="10"/>
        <color theme="1"/>
        <rFont val="ＭＳ Ｐ明朝"/>
      </rPr>
      <t>を記載すること。</t>
    </r>
    <rPh sb="11" eb="13">
      <t>リョウキン</t>
    </rPh>
    <rPh sb="13" eb="15">
      <t>タンカ</t>
    </rPh>
    <rPh sb="16" eb="17">
      <t>オヨ</t>
    </rPh>
    <rPh sb="24" eb="26">
      <t>リョウキン</t>
    </rPh>
    <rPh sb="26" eb="28">
      <t>タンカ</t>
    </rPh>
    <rPh sb="30" eb="32">
      <t>キイロ</t>
    </rPh>
    <rPh sb="35" eb="37">
      <t>タンカ</t>
    </rPh>
    <rPh sb="37" eb="39">
      <t>キンガク</t>
    </rPh>
    <rPh sb="40" eb="41">
      <t>ゼイ</t>
    </rPh>
    <rPh sb="41" eb="42">
      <t>コ</t>
    </rPh>
    <rPh sb="44" eb="46">
      <t>キサイ</t>
    </rPh>
    <phoneticPr fontId="1"/>
  </si>
  <si>
    <t>④北広島町川小田小水力発電所 電気料金</t>
    <rPh sb="1" eb="5">
      <t>キタヒロシマチョウ</t>
    </rPh>
    <rPh sb="5" eb="8">
      <t>カワコダ</t>
    </rPh>
    <rPh sb="8" eb="9">
      <t>ショウ</t>
    </rPh>
    <rPh sb="9" eb="11">
      <t>スイリョク</t>
    </rPh>
    <rPh sb="11" eb="13">
      <t>ハツデン</t>
    </rPh>
    <rPh sb="13" eb="14">
      <t>ショ</t>
    </rPh>
    <rPh sb="15" eb="17">
      <t>デンキ</t>
    </rPh>
    <rPh sb="17" eb="19">
      <t>リョウキン</t>
    </rPh>
    <phoneticPr fontId="1"/>
  </si>
  <si>
    <t>②北広島町豊平支所</t>
    <rPh sb="1" eb="5">
      <t>キタヒロシマチョウ</t>
    </rPh>
    <rPh sb="5" eb="7">
      <t>トヨヒラ</t>
    </rPh>
    <rPh sb="7" eb="9">
      <t>シショ</t>
    </rPh>
    <phoneticPr fontId="1"/>
  </si>
  <si>
    <t>④北広島町川小田小水力発電所</t>
    <rPh sb="1" eb="5">
      <t>キタヒロシマチョウ</t>
    </rPh>
    <phoneticPr fontId="1"/>
  </si>
  <si>
    <t>⑤ 町道犬追原線（ロードヒーティング）</t>
    <rPh sb="2" eb="4">
      <t>チョウドウ</t>
    </rPh>
    <rPh sb="4" eb="5">
      <t>イヌ</t>
    </rPh>
    <rPh sb="5" eb="6">
      <t>オ</t>
    </rPh>
    <rPh sb="6" eb="7">
      <t>ハラ</t>
    </rPh>
    <rPh sb="7" eb="8">
      <t>セン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</si>
</sst>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&quot;金&quot;#,##0&quot;円(税込)&quot;"/>
    <numFmt numFmtId="177" formatCode="0.00&quot;円/kW&quot;;&quot;▲&quot;0.00&quot;円/kW&quot;"/>
    <numFmt numFmtId="178" formatCode="0.00&quot;円/kWh&quot;;&quot;▲&quot;0.00&quot;円/kWh&quot;"/>
    <numFmt numFmtId="179" formatCode="#,##0_ "/>
    <numFmt numFmtId="180" formatCode="0.00;&quot;▲ &quot;0.00"/>
  </numFmts>
  <fonts count="10">
    <font>
      <sz val="11"/>
      <color theme="1"/>
      <name val="メイリオ"/>
      <family val="3"/>
    </font>
    <font>
      <sz val="6"/>
      <color auto="1"/>
      <name val="メイリオ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0"/>
      <color theme="1"/>
      <name val="ＭＳ Ｐ明朝"/>
      <family val="1"/>
    </font>
    <font>
      <b/>
      <sz val="11"/>
      <color rgb="FFFF0000"/>
      <name val="ＭＳ Ｐ明朝"/>
      <family val="1"/>
    </font>
    <font>
      <sz val="11"/>
      <color theme="1"/>
      <name val="メイリオ"/>
      <family val="3"/>
    </font>
    <font>
      <b/>
      <sz val="11"/>
      <color rgb="FF3F3F3F"/>
      <name val="ＭＳ Ｐゴシック"/>
      <family val="2"/>
    </font>
    <font>
      <sz val="6"/>
      <color auto="1"/>
      <name val="ＭＳ Ｐゴシック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medium">
        <color indexed="64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77" fontId="2" fillId="3" borderId="3" xfId="0" applyNumberFormat="1" applyFont="1" applyFill="1" applyBorder="1" applyProtection="1">
      <alignment vertical="center"/>
      <protection locked="0"/>
    </xf>
    <xf numFmtId="178" fontId="2" fillId="3" borderId="3" xfId="0" applyNumberFormat="1" applyFont="1" applyFill="1" applyBorder="1" applyProtection="1">
      <alignment vertical="center"/>
      <protection locked="0"/>
    </xf>
    <xf numFmtId="179" fontId="2" fillId="0" borderId="3" xfId="0" applyNumberFormat="1" applyFont="1" applyBorder="1">
      <alignment vertical="center"/>
    </xf>
    <xf numFmtId="38" fontId="2" fillId="0" borderId="3" xfId="1" applyFont="1" applyFill="1" applyBorder="1">
      <alignment vertical="center"/>
    </xf>
    <xf numFmtId="179" fontId="2" fillId="0" borderId="5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180" fontId="2" fillId="0" borderId="3" xfId="0" applyNumberFormat="1" applyFont="1" applyBorder="1" applyProtection="1">
      <alignment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9" fontId="2" fillId="0" borderId="3" xfId="2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40" fontId="2" fillId="0" borderId="6" xfId="1" applyNumberFormat="1" applyFont="1" applyBorder="1" applyAlignment="1">
      <alignment vertical="center"/>
    </xf>
    <xf numFmtId="40" fontId="2" fillId="0" borderId="13" xfId="1" applyNumberFormat="1" applyFont="1" applyBorder="1" applyAlignment="1">
      <alignment vertical="center"/>
    </xf>
    <xf numFmtId="38" fontId="2" fillId="0" borderId="14" xfId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0" fontId="2" fillId="0" borderId="12" xfId="1" applyNumberFormat="1" applyFont="1" applyBorder="1" applyAlignment="1">
      <alignment vertical="center"/>
    </xf>
    <xf numFmtId="40" fontId="2" fillId="0" borderId="15" xfId="1" applyNumberFormat="1" applyFont="1" applyBorder="1" applyAlignment="1">
      <alignment vertical="center"/>
    </xf>
    <xf numFmtId="38" fontId="2" fillId="0" borderId="16" xfId="1" applyFont="1" applyBorder="1" applyAlignment="1">
      <alignment horizontal="right" vertical="center"/>
    </xf>
  </cellXfs>
  <cellStyles count="3">
    <cellStyle name="標準" xfId="0" builtinId="0"/>
    <cellStyle name="桁区切り" xfId="1" builtinId="6"/>
    <cellStyle name="パーセント" xfId="2" builtinId="5"/>
  </cellStyle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64"/>
  <sheetViews>
    <sheetView tabSelected="1" view="pageBreakPreview" zoomScaleSheetLayoutView="100" workbookViewId="0">
      <selection activeCell="H7" sqref="H7"/>
    </sheetView>
  </sheetViews>
  <sheetFormatPr defaultColWidth="8.83203125" defaultRowHeight="13.5"/>
  <cols>
    <col min="1" max="1" width="2" style="1" customWidth="1"/>
    <col min="2" max="2" width="18.71875" style="1" customWidth="1"/>
    <col min="3" max="3" width="10.71875" style="1" customWidth="1"/>
    <col min="4" max="4" width="6.71875" style="1" customWidth="1"/>
    <col min="5" max="5" width="9.71875" style="1" customWidth="1"/>
    <col min="6" max="6" width="5.71875" style="1" customWidth="1"/>
    <col min="7" max="7" width="4.71875" style="1" customWidth="1"/>
    <col min="8" max="8" width="10.71875" style="1" customWidth="1"/>
    <col min="9" max="9" width="2" style="1" customWidth="1"/>
    <col min="10" max="16384" width="8.83203125" style="2"/>
  </cols>
  <sheetData>
    <row r="1" spans="2:8" ht="13.05" customHeight="1">
      <c r="B1" s="1" t="s">
        <v>7</v>
      </c>
    </row>
    <row r="2" spans="2:8" ht="12" customHeight="1">
      <c r="B2" s="5" t="s">
        <v>16</v>
      </c>
      <c r="C2" s="5"/>
      <c r="D2" s="5"/>
      <c r="E2" s="5"/>
      <c r="F2" s="5"/>
      <c r="G2" s="5"/>
      <c r="H2" s="5"/>
    </row>
    <row r="3" spans="2:8" ht="12" customHeight="1">
      <c r="B3" s="5"/>
      <c r="C3" s="5"/>
      <c r="D3" s="5"/>
      <c r="E3" s="5"/>
      <c r="F3" s="5"/>
      <c r="G3" s="5"/>
      <c r="H3" s="5"/>
    </row>
    <row r="4" spans="2:8" ht="5.25" customHeight="1"/>
    <row r="5" spans="2:8" ht="13.05" customHeight="1">
      <c r="B5" s="1" t="s">
        <v>23</v>
      </c>
    </row>
    <row r="6" spans="2:8" ht="13.05" customHeight="1">
      <c r="B6" s="1" t="s">
        <v>17</v>
      </c>
    </row>
    <row r="7" spans="2:8" ht="5.25" customHeight="1"/>
    <row r="8" spans="2:8" ht="24" customHeight="1">
      <c r="B8" s="6" t="s">
        <v>1</v>
      </c>
      <c r="C8" s="14" t="str">
        <f>IF(SUM(G28,G34,G40,G46,G52)=0,"",SUM(G28,G34,G40,G46,G52))</f>
        <v/>
      </c>
      <c r="D8" s="14"/>
      <c r="E8" s="14"/>
    </row>
    <row r="9" spans="2:8" ht="5.25" customHeight="1"/>
    <row r="10" spans="2:8" ht="13.05" customHeight="1">
      <c r="B10" s="7" t="s">
        <v>40</v>
      </c>
      <c r="C10" s="15"/>
      <c r="D10" s="2"/>
      <c r="F10" s="2"/>
      <c r="G10" s="2"/>
      <c r="H10" s="41"/>
    </row>
    <row r="11" spans="2:8" ht="13.05" customHeight="1">
      <c r="B11" s="8" t="s">
        <v>32</v>
      </c>
      <c r="C11" s="16"/>
      <c r="D11" s="2"/>
      <c r="H11" s="2"/>
    </row>
    <row r="12" spans="2:8" ht="13.05" customHeight="1">
      <c r="B12" s="8" t="s">
        <v>46</v>
      </c>
      <c r="C12" s="16"/>
      <c r="D12" s="2"/>
      <c r="F12" s="2"/>
      <c r="G12" s="2"/>
    </row>
    <row r="13" spans="2:8" ht="13.05" customHeight="1">
      <c r="B13" s="8" t="s">
        <v>33</v>
      </c>
      <c r="C13" s="16"/>
      <c r="D13" s="2"/>
      <c r="F13" s="2"/>
      <c r="G13" s="2"/>
    </row>
    <row r="14" spans="2:8" ht="13.05" customHeight="1">
      <c r="B14" s="9" t="s">
        <v>47</v>
      </c>
      <c r="C14" s="16"/>
      <c r="D14" s="2"/>
      <c r="F14" s="2"/>
      <c r="G14" s="2"/>
    </row>
    <row r="15" spans="2:8" ht="13.05" customHeight="1">
      <c r="B15" s="9" t="s">
        <v>48</v>
      </c>
      <c r="C15" s="16"/>
      <c r="D15" s="2"/>
      <c r="E15" s="2"/>
      <c r="F15" s="2"/>
      <c r="G15" s="2"/>
      <c r="H15" s="2"/>
    </row>
    <row r="16" spans="2:8" ht="7.05" customHeight="1"/>
    <row r="17" spans="1:8" ht="13.05" customHeight="1">
      <c r="B17" s="1" t="s">
        <v>36</v>
      </c>
      <c r="C17" s="2"/>
      <c r="D17" s="2"/>
      <c r="E17" s="1" t="s">
        <v>35</v>
      </c>
      <c r="F17" s="2"/>
      <c r="G17" s="2"/>
      <c r="H17" s="2"/>
    </row>
    <row r="18" spans="1:8" ht="13.05" customHeight="1">
      <c r="B18" s="10" t="s">
        <v>0</v>
      </c>
      <c r="C18" s="10" t="s">
        <v>37</v>
      </c>
      <c r="D18" s="2"/>
      <c r="E18" s="24" t="s">
        <v>27</v>
      </c>
      <c r="F18" s="27"/>
      <c r="G18" s="35"/>
      <c r="H18" s="42" t="s">
        <v>8</v>
      </c>
    </row>
    <row r="19" spans="1:8" ht="13.05" customHeight="1">
      <c r="B19" s="8" t="s">
        <v>29</v>
      </c>
      <c r="C19" s="17"/>
      <c r="D19" s="2"/>
      <c r="E19" s="25" t="s">
        <v>12</v>
      </c>
      <c r="F19" s="28"/>
      <c r="G19" s="36"/>
      <c r="H19" s="17"/>
    </row>
    <row r="20" spans="1:8" ht="12.75" customHeight="1">
      <c r="B20" s="8" t="s">
        <v>31</v>
      </c>
      <c r="C20" s="18"/>
      <c r="E20" s="8" t="s">
        <v>13</v>
      </c>
      <c r="F20" s="29"/>
      <c r="G20" s="36"/>
      <c r="H20" s="18"/>
    </row>
    <row r="21" spans="1:8" ht="12.75" customHeight="1">
      <c r="B21" s="8" t="s">
        <v>2</v>
      </c>
      <c r="C21" s="18"/>
      <c r="E21" s="25" t="s">
        <v>30</v>
      </c>
      <c r="F21" s="30"/>
      <c r="G21" s="36"/>
      <c r="H21" s="18"/>
    </row>
    <row r="22" spans="1:8" ht="7.05" customHeight="1"/>
    <row r="23" spans="1:8" ht="13.05" customHeight="1">
      <c r="B23" s="11" t="s">
        <v>28</v>
      </c>
    </row>
    <row r="24" spans="1:8" ht="15" customHeight="1">
      <c r="B24" s="10" t="s">
        <v>25</v>
      </c>
      <c r="C24" s="10" t="s">
        <v>6</v>
      </c>
      <c r="D24" s="10" t="s">
        <v>3</v>
      </c>
      <c r="E24" s="10" t="s">
        <v>14</v>
      </c>
      <c r="F24" s="10" t="s">
        <v>5</v>
      </c>
      <c r="G24" s="37" t="s">
        <v>24</v>
      </c>
      <c r="H24" s="43"/>
    </row>
    <row r="25" spans="1:8" ht="15" customHeight="1">
      <c r="A25" s="3"/>
      <c r="B25" s="12" t="s">
        <v>9</v>
      </c>
      <c r="C25" s="19">
        <v>92</v>
      </c>
      <c r="D25" s="22" t="s">
        <v>11</v>
      </c>
      <c r="E25" s="26" t="str">
        <f>IF($C$11="〇",C19,"")</f>
        <v/>
      </c>
      <c r="F25" s="31">
        <v>1</v>
      </c>
      <c r="G25" s="38" t="str">
        <f>IFERROR(ROUND(C25*E25*12*(1.85-F25),2),"")</f>
        <v/>
      </c>
      <c r="H25" s="44"/>
    </row>
    <row r="26" spans="1:8" ht="15" customHeight="1">
      <c r="A26" s="4"/>
      <c r="B26" s="12" t="s">
        <v>19</v>
      </c>
      <c r="C26" s="20">
        <v>16945</v>
      </c>
      <c r="D26" s="22" t="s">
        <v>10</v>
      </c>
      <c r="E26" s="26" t="str">
        <f>IF($C$11="〇",C20,"")</f>
        <v/>
      </c>
      <c r="F26" s="32"/>
      <c r="G26" s="38" t="str">
        <f>IFERROR(ROUND(C26*E26,2),"")</f>
        <v/>
      </c>
      <c r="H26" s="44"/>
    </row>
    <row r="27" spans="1:8" ht="15" customHeight="1">
      <c r="B27" s="12" t="s">
        <v>21</v>
      </c>
      <c r="C27" s="20">
        <v>64346</v>
      </c>
      <c r="D27" s="22" t="s">
        <v>10</v>
      </c>
      <c r="E27" s="26" t="str">
        <f>IF($C$11="〇",C21,"")</f>
        <v/>
      </c>
      <c r="F27" s="32"/>
      <c r="G27" s="39" t="str">
        <f>IFERROR(ROUND(C27*E27,2),"")</f>
        <v/>
      </c>
      <c r="H27" s="45"/>
    </row>
    <row r="28" spans="1:8" ht="15" customHeight="1">
      <c r="B28" s="13"/>
      <c r="C28" s="13"/>
      <c r="D28" s="13"/>
      <c r="E28" s="13"/>
      <c r="F28" s="33"/>
      <c r="G28" s="40" t="str">
        <f>IF(AND(E25="",E26="",E27=""),"",INT(SUM(G25:G27)))</f>
        <v/>
      </c>
      <c r="H28" s="46"/>
    </row>
    <row r="29" spans="1:8" ht="13.05" customHeight="1">
      <c r="B29" s="11" t="s">
        <v>4</v>
      </c>
    </row>
    <row r="30" spans="1:8" ht="15" customHeight="1">
      <c r="B30" s="10" t="s">
        <v>25</v>
      </c>
      <c r="C30" s="10" t="s">
        <v>6</v>
      </c>
      <c r="D30" s="10" t="s">
        <v>3</v>
      </c>
      <c r="E30" s="10" t="s">
        <v>14</v>
      </c>
      <c r="F30" s="10" t="s">
        <v>5</v>
      </c>
      <c r="G30" s="37" t="s">
        <v>24</v>
      </c>
      <c r="H30" s="43"/>
    </row>
    <row r="31" spans="1:8" ht="15" customHeight="1">
      <c r="A31" s="3"/>
      <c r="B31" s="12" t="s">
        <v>9</v>
      </c>
      <c r="C31" s="19">
        <v>66</v>
      </c>
      <c r="D31" s="22" t="s">
        <v>11</v>
      </c>
      <c r="E31" s="26" t="str">
        <f>IF($C$12="〇",C19,"")</f>
        <v/>
      </c>
      <c r="F31" s="31">
        <v>1</v>
      </c>
      <c r="G31" s="38" t="str">
        <f>IFERROR(ROUND(C31*E31*12*(1.85-F31),2),"")</f>
        <v/>
      </c>
      <c r="H31" s="44"/>
    </row>
    <row r="32" spans="1:8" ht="15" customHeight="1">
      <c r="A32" s="4"/>
      <c r="B32" s="12" t="s">
        <v>19</v>
      </c>
      <c r="C32" s="19">
        <v>29569</v>
      </c>
      <c r="D32" s="22" t="s">
        <v>10</v>
      </c>
      <c r="E32" s="26" t="str">
        <f>IF($C$12="〇",C20,"")</f>
        <v/>
      </c>
      <c r="F32" s="32"/>
      <c r="G32" s="38" t="str">
        <f>IFERROR(ROUND(C32*E32,2),"")</f>
        <v/>
      </c>
      <c r="H32" s="44"/>
    </row>
    <row r="33" spans="1:8" ht="15" customHeight="1">
      <c r="B33" s="12" t="s">
        <v>21</v>
      </c>
      <c r="C33" s="21">
        <v>60068</v>
      </c>
      <c r="D33" s="23" t="s">
        <v>10</v>
      </c>
      <c r="E33" s="26" t="str">
        <f>IF($C$12="〇",C21,"")</f>
        <v/>
      </c>
      <c r="F33" s="34"/>
      <c r="G33" s="39" t="str">
        <f>IFERROR(ROUND(C33*E33,2),"")</f>
        <v/>
      </c>
      <c r="H33" s="45"/>
    </row>
    <row r="34" spans="1:8" ht="15" customHeight="1">
      <c r="C34" s="13"/>
      <c r="D34" s="13"/>
      <c r="E34" s="13"/>
      <c r="F34" s="33"/>
      <c r="G34" s="40" t="str">
        <f>IF(AND(E31="",E32="",E33=""),"",INT(SUM(G31:G33)))</f>
        <v/>
      </c>
      <c r="H34" s="46"/>
    </row>
    <row r="35" spans="1:8" ht="13.05" customHeight="1">
      <c r="B35" s="11" t="s">
        <v>20</v>
      </c>
    </row>
    <row r="36" spans="1:8" ht="15" customHeight="1">
      <c r="B36" s="10" t="s">
        <v>25</v>
      </c>
      <c r="C36" s="10" t="s">
        <v>6</v>
      </c>
      <c r="D36" s="10" t="s">
        <v>3</v>
      </c>
      <c r="E36" s="10" t="s">
        <v>14</v>
      </c>
      <c r="F36" s="10" t="s">
        <v>5</v>
      </c>
      <c r="G36" s="37" t="s">
        <v>24</v>
      </c>
      <c r="H36" s="43"/>
    </row>
    <row r="37" spans="1:8" ht="15" customHeight="1">
      <c r="A37" s="3"/>
      <c r="B37" s="12" t="s">
        <v>9</v>
      </c>
      <c r="C37" s="19">
        <v>236</v>
      </c>
      <c r="D37" s="22" t="s">
        <v>11</v>
      </c>
      <c r="E37" s="26" t="str">
        <f>IF($C$13="〇",C19,"")</f>
        <v/>
      </c>
      <c r="F37" s="31">
        <v>1</v>
      </c>
      <c r="G37" s="38" t="str">
        <f>IFERROR(ROUND(C37*E37*12*(1.85-F37),2),"")</f>
        <v/>
      </c>
      <c r="H37" s="44"/>
    </row>
    <row r="38" spans="1:8" ht="15" customHeight="1">
      <c r="A38" s="4"/>
      <c r="B38" s="12" t="s">
        <v>19</v>
      </c>
      <c r="C38" s="19">
        <v>317991</v>
      </c>
      <c r="D38" s="22" t="s">
        <v>10</v>
      </c>
      <c r="E38" s="26" t="str">
        <f>IF($C$13="〇",C20,"")</f>
        <v/>
      </c>
      <c r="F38" s="32"/>
      <c r="G38" s="38" t="str">
        <f>IFERROR(ROUND(C38*E38,2),"")</f>
        <v/>
      </c>
      <c r="H38" s="44"/>
    </row>
    <row r="39" spans="1:8" ht="15" customHeight="1">
      <c r="B39" s="12" t="s">
        <v>21</v>
      </c>
      <c r="C39" s="21">
        <v>898033</v>
      </c>
      <c r="D39" s="23" t="s">
        <v>10</v>
      </c>
      <c r="E39" s="26" t="str">
        <f>IF($C$13="〇",C21,"")</f>
        <v/>
      </c>
      <c r="F39" s="34"/>
      <c r="G39" s="39" t="str">
        <f>IFERROR(ROUND(C39*E39,2),"")</f>
        <v/>
      </c>
      <c r="H39" s="45"/>
    </row>
    <row r="40" spans="1:8" ht="15" customHeight="1">
      <c r="B40" s="13"/>
      <c r="C40" s="13"/>
      <c r="D40" s="13"/>
      <c r="E40" s="13"/>
      <c r="F40" s="33"/>
      <c r="G40" s="40" t="str">
        <f>IF(AND(E37="",E38="",E39=""),"",INT(SUM(G37:G39)))</f>
        <v/>
      </c>
      <c r="H40" s="46"/>
    </row>
    <row r="41" spans="1:8" ht="13.05" customHeight="1">
      <c r="B41" s="11" t="s">
        <v>45</v>
      </c>
    </row>
    <row r="42" spans="1:8" ht="15" customHeight="1">
      <c r="B42" s="10" t="s">
        <v>25</v>
      </c>
      <c r="C42" s="10" t="s">
        <v>6</v>
      </c>
      <c r="D42" s="10" t="s">
        <v>3</v>
      </c>
      <c r="E42" s="10" t="s">
        <v>14</v>
      </c>
      <c r="F42" s="10" t="s">
        <v>5</v>
      </c>
      <c r="G42" s="37" t="s">
        <v>24</v>
      </c>
      <c r="H42" s="43"/>
    </row>
    <row r="43" spans="1:8" ht="15" customHeight="1">
      <c r="A43" s="3"/>
      <c r="B43" s="12" t="s">
        <v>9</v>
      </c>
      <c r="C43" s="19">
        <v>24</v>
      </c>
      <c r="D43" s="22" t="s">
        <v>11</v>
      </c>
      <c r="E43" s="26" t="str">
        <f>IF($C$14="〇",C19,"")</f>
        <v/>
      </c>
      <c r="F43" s="31">
        <v>1</v>
      </c>
      <c r="G43" s="38" t="str">
        <f>IFERROR(ROUND(C43*E43*9*(1.85-F43)+C43*E43*0.5*3,2),"")</f>
        <v/>
      </c>
      <c r="H43" s="44"/>
    </row>
    <row r="44" spans="1:8" ht="15" customHeight="1">
      <c r="A44" s="4"/>
      <c r="B44" s="12" t="s">
        <v>19</v>
      </c>
      <c r="C44" s="19">
        <v>5796</v>
      </c>
      <c r="D44" s="22" t="s">
        <v>10</v>
      </c>
      <c r="E44" s="26" t="str">
        <f>IF($C$14="〇",C20,"")</f>
        <v/>
      </c>
      <c r="F44" s="32"/>
      <c r="G44" s="38" t="str">
        <f>IFERROR(ROUND(C44*E44,2),"")</f>
        <v/>
      </c>
      <c r="H44" s="44"/>
    </row>
    <row r="45" spans="1:8" ht="15" customHeight="1">
      <c r="B45" s="12" t="s">
        <v>21</v>
      </c>
      <c r="C45" s="21">
        <v>3348</v>
      </c>
      <c r="D45" s="23" t="s">
        <v>10</v>
      </c>
      <c r="E45" s="26" t="str">
        <f>IF($C$14="〇",C21,"")</f>
        <v/>
      </c>
      <c r="F45" s="34"/>
      <c r="G45" s="39" t="str">
        <f>IFERROR(ROUND(C45*E45,2),"")</f>
        <v/>
      </c>
      <c r="H45" s="45"/>
    </row>
    <row r="46" spans="1:8" ht="15" customHeight="1">
      <c r="B46" s="13"/>
      <c r="C46" s="13"/>
      <c r="D46" s="13"/>
      <c r="E46" s="13"/>
      <c r="F46" s="33"/>
      <c r="G46" s="40" t="str">
        <f>IF(AND(E43="",E44="",E45=""),"",INT(SUM(G43:G45)))</f>
        <v/>
      </c>
      <c r="H46" s="46"/>
    </row>
    <row r="47" spans="1:8" ht="13.05" customHeight="1">
      <c r="B47" s="11" t="s">
        <v>41</v>
      </c>
    </row>
    <row r="48" spans="1:8" ht="15" customHeight="1">
      <c r="B48" s="10" t="s">
        <v>25</v>
      </c>
      <c r="C48" s="10" t="s">
        <v>6</v>
      </c>
      <c r="D48" s="10" t="s">
        <v>3</v>
      </c>
      <c r="E48" s="10" t="s">
        <v>14</v>
      </c>
      <c r="F48" s="10" t="s">
        <v>5</v>
      </c>
      <c r="G48" s="37" t="s">
        <v>24</v>
      </c>
      <c r="H48" s="43"/>
    </row>
    <row r="49" spans="1:8" ht="15" customHeight="1">
      <c r="A49" s="3"/>
      <c r="B49" s="12" t="s">
        <v>38</v>
      </c>
      <c r="C49" s="19">
        <v>166</v>
      </c>
      <c r="D49" s="22" t="s">
        <v>11</v>
      </c>
      <c r="E49" s="26" t="str">
        <f>IF($C$15="〇",H19,"")</f>
        <v/>
      </c>
      <c r="F49" s="31">
        <v>1</v>
      </c>
      <c r="G49" s="38" t="str">
        <f>IFERROR(ROUND(C49*E49*3*(1.85-F49),2),"")</f>
        <v/>
      </c>
      <c r="H49" s="44"/>
    </row>
    <row r="50" spans="1:8" ht="15" customHeight="1">
      <c r="A50" s="4"/>
      <c r="B50" s="12" t="s">
        <v>26</v>
      </c>
      <c r="C50" s="19">
        <v>166</v>
      </c>
      <c r="D50" s="22" t="s">
        <v>11</v>
      </c>
      <c r="E50" s="26" t="str">
        <f>IF($C$15="〇",H20,"")</f>
        <v/>
      </c>
      <c r="F50" s="31">
        <v>1</v>
      </c>
      <c r="G50" s="38" t="str">
        <f>IFERROR(ROUND(C50*E50*1*(1.85-F50),2),"")</f>
        <v/>
      </c>
      <c r="H50" s="44"/>
    </row>
    <row r="51" spans="1:8" ht="15" customHeight="1">
      <c r="B51" s="12" t="s">
        <v>34</v>
      </c>
      <c r="C51" s="21">
        <v>54204</v>
      </c>
      <c r="D51" s="23" t="s">
        <v>10</v>
      </c>
      <c r="E51" s="26" t="str">
        <f>IF($C$15="〇",H21,"")</f>
        <v/>
      </c>
      <c r="F51" s="34"/>
      <c r="G51" s="39" t="str">
        <f>IFERROR(ROUND(C51*E51,2),"")</f>
        <v/>
      </c>
      <c r="H51" s="45"/>
    </row>
    <row r="52" spans="1:8" ht="15" customHeight="1">
      <c r="B52" s="13"/>
      <c r="C52" s="13"/>
      <c r="D52" s="13"/>
      <c r="E52" s="13"/>
      <c r="F52" s="33"/>
      <c r="G52" s="40" t="str">
        <f>IF(AND(E49="",E50="",E51=""),"",INT(SUM(G49:G51)))</f>
        <v/>
      </c>
      <c r="H52" s="46"/>
    </row>
    <row r="53" spans="1:8" ht="5.25" customHeight="1"/>
    <row r="54" spans="1:8" ht="13.05" customHeight="1">
      <c r="B54" s="1" t="s">
        <v>42</v>
      </c>
    </row>
    <row r="55" spans="1:8" ht="13.05" customHeight="1">
      <c r="B55" s="11" t="s">
        <v>39</v>
      </c>
    </row>
    <row r="56" spans="1:8" ht="13.05" customHeight="1">
      <c r="B56" s="11" t="s">
        <v>44</v>
      </c>
    </row>
    <row r="57" spans="1:8" ht="13.05" customHeight="1"/>
    <row r="58" spans="1:8" ht="13.05" customHeight="1">
      <c r="B58" s="1" t="s">
        <v>15</v>
      </c>
    </row>
    <row r="59" spans="1:8" ht="13.05" customHeight="1">
      <c r="B59" s="1" t="s">
        <v>22</v>
      </c>
    </row>
    <row r="60" spans="1:8" ht="13.05" customHeight="1">
      <c r="B60" s="1" t="s">
        <v>18</v>
      </c>
    </row>
    <row r="61" spans="1:8" ht="13.05" customHeight="1">
      <c r="B61" s="1" t="s">
        <v>43</v>
      </c>
    </row>
    <row r="62" spans="1:8" ht="13.05" customHeight="1"/>
    <row r="63" spans="1:8" ht="13.05" customHeight="1"/>
    <row r="64" spans="1:8" ht="15" customHeight="1">
      <c r="B64" s="2"/>
    </row>
    <row r="65" ht="15" customHeight="1"/>
    <row r="66" ht="15" customHeight="1"/>
    <row r="67" ht="15" customHeight="1"/>
    <row r="68" ht="15" customHeight="1"/>
    <row r="69" ht="15" customHeight="1"/>
    <row r="70" ht="19.5" customHeight="1"/>
    <row r="72" ht="19.5" customHeight="1"/>
  </sheetData>
  <mergeCells count="28">
    <mergeCell ref="C8:E8"/>
    <mergeCell ref="E18:G18"/>
    <mergeCell ref="G24:H24"/>
    <mergeCell ref="G25:H25"/>
    <mergeCell ref="G26:H26"/>
    <mergeCell ref="G27:H27"/>
    <mergeCell ref="G28:H28"/>
    <mergeCell ref="G30:H30"/>
    <mergeCell ref="G31:H31"/>
    <mergeCell ref="G32:H32"/>
    <mergeCell ref="G33:H33"/>
    <mergeCell ref="G34:H34"/>
    <mergeCell ref="G36:H36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8:H48"/>
    <mergeCell ref="G49:H49"/>
    <mergeCell ref="G50:H50"/>
    <mergeCell ref="G51:H51"/>
    <mergeCell ref="G52:H52"/>
    <mergeCell ref="B2:G3"/>
  </mergeCells>
  <phoneticPr fontId="1"/>
  <dataValidations count="1">
    <dataValidation type="list" allowBlank="1" showDropDown="0" showInputMessage="1" showErrorMessage="1" sqref="C11:C15">
      <formula1>"〇,"</formula1>
    </dataValidation>
  </dataValidations>
  <pageMargins left="0.70866141732283472" right="0.70866141732283472" top="0.31496062992125984" bottom="0.31496062992125984" header="0.31496062992125984" footer="0.31496062992125984"/>
  <pageSetup paperSize="9" scale="95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見積書(供給）</vt:lpstr>
    </vt:vector>
  </TitlesOfParts>
  <Company>北広島町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新中達也</dc:creator>
  <cp:lastModifiedBy>新中　達也</cp:lastModifiedBy>
  <cp:lastPrinted>2023-05-10T11:48:45Z</cp:lastPrinted>
  <dcterms:created xsi:type="dcterms:W3CDTF">2023-04-17T04:53:41Z</dcterms:created>
  <dcterms:modified xsi:type="dcterms:W3CDTF">2023-05-22T09:49:13Z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2023-05-22T09:49:13Z</vt:filetime>
  </property>
</Properties>
</file>