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<sst xmlns="http://schemas.openxmlformats.org/spreadsheetml/2006/main" count="221" uniqueCount="111">
  <si>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</si>
  <si>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</si>
  <si>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</si>
  <si>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</si>
  <si>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</si>
  <si>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</si>
  <si>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</si>
  <si>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</si>
  <si>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</si>
  <si>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</si>
  <si>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</si>
  <si>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</si>
  <si>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</si>
  <si>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</si>
  <si>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</si>
  <si>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</si>
  <si>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</si>
  <si>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</si>
  <si>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</si>
  <si>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</si>
  <si>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</si>
  <si>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</si>
  <si>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</si>
  <si>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</si>
  <si>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</si>
  <si>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</si>
  <si>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</si>
  <si>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</si>
  <si>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</si>
  <si>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</si>
  <si>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</si>
  <si>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</si>
  <si>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</si>
  <si>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</si>
  <si>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</si>
  <si>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</si>
  <si>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</si>
  <si>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</si>
  <si>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</si>
  <si>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</si>
  <si>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</si>
  <si>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</si>
  <si>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</si>
  <si>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</si>
  <si>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</si>
  <si>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</si>
  <si>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</si>
  <si>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</si>
  <si>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</si>
  <si>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</si>
  <si>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</si>
  <si>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</si>
  <si>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</si>
  <si>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</si>
  <si>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</si>
  <si>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</si>
  <si>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</si>
  <si>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</si>
  <si>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</si>
  <si>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</si>
  <si>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</si>
  <si>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</si>
  <si>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</si>
  <si>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</si>
  <si>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</si>
  <si>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</si>
  <si>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</si>
  <si>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</si>
  <si>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</si>
  <si>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</si>
  <si>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</si>
  <si>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</si>
  <si>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</si>
  <si>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</si>
  <si>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</si>
  <si>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</si>
  <si>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</si>
  <si>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</si>
  <si>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</si>
  <si>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</si>
  <si>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</si>
  <si>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</si>
  <si>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</si>
  <si>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</si>
  <si>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</si>
  <si>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</si>
  <si>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</si>
  <si>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</si>
  <si>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</si>
  <si>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</si>
  <si>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</si>
  <si>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</si>
  <si>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</si>
  <si>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</si>
  <si>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</si>
  <si>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</si>
  <si>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北広島町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</si>
  <si>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</si>
  <si>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</si>
  <si>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</si>
  <si>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</si>
  <si>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</si>
  <si>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</si>
  <si>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</si>
  <si>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</si>
  <si>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</si>
  <si>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</si>
  <si>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</si>
  <si>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公共下水道事業単独では健全経営ができているとはいえないが、全国的にこの傾向にある。また本町については、類似団体と比較するとよい値を示している。今後これらの指標を少しでも改善していけるよう、より計画的な運営が必要である。</t>
    <rPh sb="0" eb="2">
      <t>コウキョウ</t>
    </rPh>
    <rPh sb="2" eb="5">
      <t>ゲスイドウ</t>
    </rPh>
    <rPh sb="5" eb="7">
      <t>ジギョウ</t>
    </rPh>
    <rPh sb="7" eb="9">
      <t>タンドク</t>
    </rPh>
    <rPh sb="11" eb="13">
      <t>ケンゼン</t>
    </rPh>
    <rPh sb="13" eb="15">
      <t>ケイエイ</t>
    </rPh>
    <rPh sb="29" eb="32">
      <t>ゼンコクテキ</t>
    </rPh>
    <rPh sb="35" eb="37">
      <t>ケイコウ</t>
    </rPh>
    <rPh sb="43" eb="45">
      <t>ホンチョウ</t>
    </rPh>
    <rPh sb="51" eb="53">
      <t>ルイジ</t>
    </rPh>
    <rPh sb="53" eb="55">
      <t>ダンタイ</t>
    </rPh>
    <rPh sb="56" eb="58">
      <t>ヒカク</t>
    </rPh>
    <rPh sb="63" eb="64">
      <t>アタイ</t>
    </rPh>
    <rPh sb="65" eb="66">
      <t>シメ</t>
    </rPh>
    <rPh sb="71" eb="73">
      <t>コンゴ</t>
    </rPh>
    <rPh sb="77" eb="79">
      <t>シヒョウ</t>
    </rPh>
    <rPh sb="80" eb="81">
      <t>スコ</t>
    </rPh>
    <rPh sb="84" eb="86">
      <t>カイゼン</t>
    </rPh>
    <rPh sb="96" eb="99">
      <t>ケイカクテキ</t>
    </rPh>
    <rPh sb="100" eb="102">
      <t>ウンエイ</t>
    </rPh>
    <rPh sb="103" eb="105">
      <t>ヒツヨウ</t>
    </rPh>
    <phoneticPr fontId="4"/>
  </si>
  <si>
    <t>①収益的収支比率は、100%を下回っている。
④企業債残高対事業規模比率は、全国平均、類似団体を下回り、他団体と比較して企業債への依存度は低い。
⑤経費回収率については100%を下回っている状況であるため、健全経営ができているとはいえない。率については、全国平均は下回っているものの、類似団体を大きく上回っている。
⑦施設利用率は、工業団地等今後増加が見込まれる処理量を含むため、全国平均、類似団体を大きく下回っている。
⑧水洗化率については、接続への啓発努力などにより全国平均、類似団体を上回り100%に近い。</t>
    <rPh sb="1" eb="4">
      <t>シュウエキテキ</t>
    </rPh>
    <rPh sb="4" eb="6">
      <t>シュウシ</t>
    </rPh>
    <rPh sb="6" eb="8">
      <t>ヒリツ</t>
    </rPh>
    <rPh sb="15" eb="17">
      <t>シタマワ</t>
    </rPh>
    <rPh sb="74" eb="76">
      <t>ケイヒ</t>
    </rPh>
    <rPh sb="76" eb="79">
      <t>カイシュウリツ</t>
    </rPh>
    <rPh sb="89" eb="91">
      <t>シタマワ</t>
    </rPh>
    <rPh sb="95" eb="97">
      <t>ジョウキョウ</t>
    </rPh>
    <rPh sb="103" eb="105">
      <t>ケンゼン</t>
    </rPh>
    <rPh sb="105" eb="107">
      <t>ケイエイ</t>
    </rPh>
    <rPh sb="120" eb="121">
      <t>リツ</t>
    </rPh>
    <rPh sb="127" eb="129">
      <t>ゼンコク</t>
    </rPh>
    <rPh sb="129" eb="131">
      <t>ヘイキン</t>
    </rPh>
    <rPh sb="132" eb="134">
      <t>シタマワ</t>
    </rPh>
    <rPh sb="142" eb="144">
      <t>ルイジ</t>
    </rPh>
    <rPh sb="144" eb="146">
      <t>ダンタイ</t>
    </rPh>
    <rPh sb="147" eb="148">
      <t>オオ</t>
    </rPh>
    <rPh sb="150" eb="152">
      <t>ウワマワ</t>
    </rPh>
    <rPh sb="160" eb="162">
      <t>シセツ</t>
    </rPh>
    <rPh sb="162" eb="165">
      <t>リヨウリツ</t>
    </rPh>
    <rPh sb="167" eb="169">
      <t>コウギョウ</t>
    </rPh>
    <rPh sb="169" eb="171">
      <t>ダンチ</t>
    </rPh>
    <rPh sb="171" eb="172">
      <t>トウ</t>
    </rPh>
    <rPh sb="172" eb="174">
      <t>コンゴ</t>
    </rPh>
    <rPh sb="174" eb="176">
      <t>ゾウカ</t>
    </rPh>
    <rPh sb="177" eb="179">
      <t>ミコ</t>
    </rPh>
    <rPh sb="182" eb="184">
      <t>ショリ</t>
    </rPh>
    <rPh sb="184" eb="185">
      <t>リョウ</t>
    </rPh>
    <rPh sb="186" eb="187">
      <t>フク</t>
    </rPh>
    <rPh sb="191" eb="193">
      <t>ゼンコク</t>
    </rPh>
    <rPh sb="193" eb="195">
      <t>ヘイキン</t>
    </rPh>
    <rPh sb="196" eb="198">
      <t>ルイジ</t>
    </rPh>
    <rPh sb="198" eb="200">
      <t>ダンタイ</t>
    </rPh>
    <rPh sb="201" eb="202">
      <t>オオ</t>
    </rPh>
    <rPh sb="213" eb="216">
      <t>スイセンカ</t>
    </rPh>
    <rPh sb="216" eb="217">
      <t>リツ</t>
    </rPh>
    <rPh sb="223" eb="225">
      <t>セツゾク</t>
    </rPh>
    <rPh sb="227" eb="229">
      <t>ケイハツ</t>
    </rPh>
    <rPh sb="229" eb="231">
      <t>ドリョク</t>
    </rPh>
    <rPh sb="236" eb="238">
      <t>ゼンコク</t>
    </rPh>
    <rPh sb="238" eb="240">
      <t>ヘイキン</t>
    </rPh>
    <rPh sb="241" eb="243">
      <t>ルイジ</t>
    </rPh>
    <rPh sb="243" eb="245">
      <t>ダンタイ</t>
    </rPh>
    <rPh sb="246" eb="248">
      <t>ウワマワ</t>
    </rPh>
    <rPh sb="254" eb="255">
      <t>チカ</t>
    </rPh>
    <phoneticPr fontId="4"/>
  </si>
  <si>
    <t>③　類似団体平均を下回っている。
　公共下水道事業の管渠については、法定耐用年数が経過するまで期間があるため、計画的な更新が必要な時期は未定であるが、今後の状況により検討する。</t>
    <rPh sb="19" eb="21">
      <t>コウキョウ</t>
    </rPh>
    <rPh sb="21" eb="24">
      <t>ゲスイドウ</t>
    </rPh>
    <rPh sb="24" eb="26">
      <t>ジギョウ</t>
    </rPh>
    <rPh sb="76" eb="78">
      <t>コンゴ</t>
    </rPh>
    <rPh sb="79" eb="81">
      <t>ジョウキョウ</t>
    </rPh>
    <rPh sb="84" eb="86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</si>
</sst>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48"/>
        <c:axId val="4324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48"/>
        <c:axId val="43243776"/>
      </c:lineChart>
      <c:dateAx>
        <c:axId val="136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3776"/>
        <c:crosses val="autoZero"/>
        <c:auto val="1"/>
        <c:lblOffset val="100"/>
        <c:baseTimeUnit val="years"/>
      </c:dateAx>
      <c:valAx>
        <c:axId val="4324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48.95</c:v>
                </c:pt>
                <c:pt idx="1">
                  <c:v>51.81</c:v>
                </c:pt>
                <c:pt idx="2">
                  <c:v>32.68</c:v>
                </c:pt>
                <c:pt idx="3">
                  <c:v>33.71</c:v>
                </c:pt>
                <c:pt idx="4">
                  <c:v>34.42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40544"/>
        <c:axId val="16414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121.11</c:v>
                </c:pt>
                <c:pt idx="1">
                  <c:v>127.65</c:v>
                </c:pt>
                <c:pt idx="2">
                  <c:v>82.99</c:v>
                </c:pt>
                <c:pt idx="3">
                  <c:v>92.7</c:v>
                </c:pt>
                <c:pt idx="4">
                  <c:v>89.16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40544"/>
        <c:axId val="164142464"/>
      </c:lineChart>
      <c:dateAx>
        <c:axId val="16414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42464"/>
        <c:crosses val="autoZero"/>
        <c:auto val="1"/>
        <c:lblOffset val="100"/>
        <c:baseTimeUnit val="years"/>
      </c:dateAx>
      <c:valAx>
        <c:axId val="16414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14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96.3</c:v>
                </c:pt>
                <c:pt idx="1">
                  <c:v>97.18</c:v>
                </c:pt>
                <c:pt idx="2">
                  <c:v>97.27</c:v>
                </c:pt>
                <c:pt idx="3">
                  <c:v>97.39</c:v>
                </c:pt>
                <c:pt idx="4">
                  <c:v>97.65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06944"/>
        <c:axId val="16630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85.43</c:v>
                </c:pt>
                <c:pt idx="1">
                  <c:v>85.1</c:v>
                </c:pt>
                <c:pt idx="2">
                  <c:v>84.31</c:v>
                </c:pt>
                <c:pt idx="3">
                  <c:v>84.57</c:v>
                </c:pt>
                <c:pt idx="4">
                  <c:v>84.73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06944"/>
        <c:axId val="166308864"/>
      </c:lineChart>
      <c:dateAx>
        <c:axId val="16630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308864"/>
        <c:crosses val="autoZero"/>
        <c:auto val="1"/>
        <c:lblOffset val="100"/>
        <c:baseTimeUnit val="years"/>
      </c:dateAx>
      <c:valAx>
        <c:axId val="16630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30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95.75</c:v>
                </c:pt>
                <c:pt idx="1">
                  <c:v>95.98</c:v>
                </c:pt>
                <c:pt idx="2">
                  <c:v>96.79</c:v>
                </c:pt>
                <c:pt idx="3">
                  <c:v>91.52</c:v>
                </c:pt>
                <c:pt idx="4">
                  <c:v>90.63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8256"/>
        <c:axId val="4333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8256"/>
        <c:axId val="43330560"/>
      </c:lineChart>
      <c:dateAx>
        <c:axId val="4332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30560"/>
        <c:crosses val="autoZero"/>
        <c:auto val="1"/>
        <c:lblOffset val="100"/>
        <c:baseTimeUnit val="years"/>
      </c:dateAx>
      <c:valAx>
        <c:axId val="4333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2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25376"/>
        <c:axId val="16412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25376"/>
        <c:axId val="164120832"/>
      </c:lineChart>
      <c:dateAx>
        <c:axId val="15112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20832"/>
        <c:crosses val="autoZero"/>
        <c:auto val="1"/>
        <c:lblOffset val="100"/>
        <c:baseTimeUnit val="years"/>
      </c:dateAx>
      <c:valAx>
        <c:axId val="16412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12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13472"/>
        <c:axId val="16751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13472"/>
        <c:axId val="167516416"/>
      </c:lineChart>
      <c:dateAx>
        <c:axId val="16751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516416"/>
        <c:crosses val="autoZero"/>
        <c:auto val="1"/>
        <c:lblOffset val="100"/>
        <c:baseTimeUnit val="years"/>
      </c:dateAx>
      <c:valAx>
        <c:axId val="16751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51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89376"/>
        <c:axId val="16759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89376"/>
        <c:axId val="167592704"/>
      </c:lineChart>
      <c:dateAx>
        <c:axId val="16758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592704"/>
        <c:crosses val="autoZero"/>
        <c:auto val="1"/>
        <c:lblOffset val="100"/>
        <c:baseTimeUnit val="years"/>
      </c:dateAx>
      <c:valAx>
        <c:axId val="16759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58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96736"/>
        <c:axId val="21762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96736"/>
        <c:axId val="217620864"/>
      </c:lineChart>
      <c:dateAx>
        <c:axId val="21739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620864"/>
        <c:crosses val="autoZero"/>
        <c:auto val="1"/>
        <c:lblOffset val="100"/>
        <c:baseTimeUnit val="years"/>
      </c:dateAx>
      <c:valAx>
        <c:axId val="21762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39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1227.5999999999999</c:v>
                </c:pt>
                <c:pt idx="1">
                  <c:v>1078.3599999999999</c:v>
                </c:pt>
                <c:pt idx="2">
                  <c:v>929.18</c:v>
                </c:pt>
                <c:pt idx="3">
                  <c:v>791.4</c:v>
                </c:pt>
                <c:pt idx="4">
                  <c:v>624.98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70208"/>
        <c:axId val="7267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1352.2</c:v>
                </c:pt>
                <c:pt idx="1">
                  <c:v>1365.62</c:v>
                </c:pt>
                <c:pt idx="2">
                  <c:v>1309.43</c:v>
                </c:pt>
                <c:pt idx="3">
                  <c:v>1306.92</c:v>
                </c:pt>
                <c:pt idx="4">
                  <c:v>1203.71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70208"/>
        <c:axId val="72672384"/>
      </c:lineChart>
      <c:dateAx>
        <c:axId val="7267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672384"/>
        <c:crosses val="autoZero"/>
        <c:auto val="1"/>
        <c:lblOffset val="100"/>
        <c:baseTimeUnit val="years"/>
      </c:dateAx>
      <c:valAx>
        <c:axId val="7267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67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97.89</c:v>
                </c:pt>
                <c:pt idx="1">
                  <c:v>95.54</c:v>
                </c:pt>
                <c:pt idx="2">
                  <c:v>96.81</c:v>
                </c:pt>
                <c:pt idx="3">
                  <c:v>83.87</c:v>
                </c:pt>
                <c:pt idx="4">
                  <c:v>81.489999999999995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87616"/>
        <c:axId val="15223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68.23</c:v>
                </c:pt>
                <c:pt idx="1">
                  <c:v>65.98</c:v>
                </c:pt>
                <c:pt idx="2">
                  <c:v>67.59</c:v>
                </c:pt>
                <c:pt idx="3">
                  <c:v>68.510000000000005</c:v>
                </c:pt>
                <c:pt idx="4">
                  <c:v>69.739999999999995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87616"/>
        <c:axId val="152236800"/>
      </c:lineChart>
      <c:dateAx>
        <c:axId val="7308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236800"/>
        <c:crosses val="autoZero"/>
        <c:auto val="1"/>
        <c:lblOffset val="100"/>
        <c:baseTimeUnit val="years"/>
      </c:dateAx>
      <c:valAx>
        <c:axId val="15223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08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199.32</c:v>
                </c:pt>
                <c:pt idx="1">
                  <c:v>213.28</c:v>
                </c:pt>
                <c:pt idx="2">
                  <c:v>215.01</c:v>
                </c:pt>
                <c:pt idx="3">
                  <c:v>246.13</c:v>
                </c:pt>
                <c:pt idx="4">
                  <c:v>259.33999999999997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93856"/>
        <c:axId val="16413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241.2</c:v>
                </c:pt>
                <c:pt idx="1">
                  <c:v>258.83</c:v>
                </c:pt>
                <c:pt idx="2">
                  <c:v>251.88</c:v>
                </c:pt>
                <c:pt idx="3">
                  <c:v>247.43</c:v>
                </c:pt>
                <c:pt idx="4">
                  <c:v>248.89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93856"/>
        <c:axId val="164131200"/>
      </c:lineChart>
      <c:dateAx>
        <c:axId val="16399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31200"/>
        <c:crosses val="autoZero"/>
        <c:auto val="1"/>
        <c:lblOffset val="100"/>
        <c:baseTimeUnit val="years"/>
      </c:dateAx>
      <c:valAx>
        <c:axId val="16413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99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N38" zoomScale="80" zoomScaleNormal="8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広島県　北広島町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公共下水道</v>
      </c>
      <c r="Q8" s="76"/>
      <c r="R8" s="76"/>
      <c r="S8" s="76"/>
      <c r="T8" s="76"/>
      <c r="U8" s="76"/>
      <c r="V8" s="76"/>
      <c r="W8" s="76" t="str">
        <f>データ!L6</f>
        <v>Cd2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19667</v>
      </c>
      <c r="AM8" s="70"/>
      <c r="AN8" s="70"/>
      <c r="AO8" s="70"/>
      <c r="AP8" s="70"/>
      <c r="AQ8" s="70"/>
      <c r="AR8" s="70"/>
      <c r="AS8" s="70"/>
      <c r="AT8" s="69">
        <f>データ!S6</f>
        <v>646.20000000000005</v>
      </c>
      <c r="AU8" s="69"/>
      <c r="AV8" s="69"/>
      <c r="AW8" s="69"/>
      <c r="AX8" s="69"/>
      <c r="AY8" s="69"/>
      <c r="AZ8" s="69"/>
      <c r="BA8" s="69"/>
      <c r="BB8" s="69">
        <f>データ!T6</f>
        <v>30.43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17.61</v>
      </c>
      <c r="Q10" s="69"/>
      <c r="R10" s="69"/>
      <c r="S10" s="69"/>
      <c r="T10" s="69"/>
      <c r="U10" s="69"/>
      <c r="V10" s="69"/>
      <c r="W10" s="69">
        <f>データ!P6</f>
        <v>69.38</v>
      </c>
      <c r="X10" s="69"/>
      <c r="Y10" s="69"/>
      <c r="Z10" s="69"/>
      <c r="AA10" s="69"/>
      <c r="AB10" s="69"/>
      <c r="AC10" s="69"/>
      <c r="AD10" s="70">
        <f>データ!Q6</f>
        <v>3623</v>
      </c>
      <c r="AE10" s="70"/>
      <c r="AF10" s="70"/>
      <c r="AG10" s="70"/>
      <c r="AH10" s="70"/>
      <c r="AI10" s="70"/>
      <c r="AJ10" s="70"/>
      <c r="AK10" s="2"/>
      <c r="AL10" s="70">
        <f>データ!U6</f>
        <v>3445</v>
      </c>
      <c r="AM10" s="70"/>
      <c r="AN10" s="70"/>
      <c r="AO10" s="70"/>
      <c r="AP10" s="70"/>
      <c r="AQ10" s="70"/>
      <c r="AR10" s="70"/>
      <c r="AS10" s="70"/>
      <c r="AT10" s="69">
        <f>データ!V6</f>
        <v>3.54</v>
      </c>
      <c r="AU10" s="69"/>
      <c r="AV10" s="69"/>
      <c r="AW10" s="69"/>
      <c r="AX10" s="69"/>
      <c r="AY10" s="69"/>
      <c r="AZ10" s="69"/>
      <c r="BA10" s="69"/>
      <c r="BB10" s="69">
        <f>データ!W6</f>
        <v>973.16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23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>
      <c r="A14" s="2"/>
      <c r="B14" s="64" t="s">
        <v>24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109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110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343692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広島県　北広島町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17.61</v>
      </c>
      <c r="P6" s="32">
        <f t="shared" si="3"/>
        <v>69.38</v>
      </c>
      <c r="Q6" s="32">
        <f t="shared" si="3"/>
        <v>3623</v>
      </c>
      <c r="R6" s="32">
        <f t="shared" si="3"/>
        <v>19667</v>
      </c>
      <c r="S6" s="32">
        <f t="shared" si="3"/>
        <v>646.20000000000005</v>
      </c>
      <c r="T6" s="32">
        <f t="shared" si="3"/>
        <v>30.43</v>
      </c>
      <c r="U6" s="32">
        <f t="shared" si="3"/>
        <v>3445</v>
      </c>
      <c r="V6" s="32">
        <f t="shared" si="3"/>
        <v>3.54</v>
      </c>
      <c r="W6" s="32">
        <f t="shared" si="3"/>
        <v>973.16</v>
      </c>
      <c r="X6" s="33">
        <f>IF(X7="",NA(),X7)</f>
        <v>95.75</v>
      </c>
      <c r="Y6" s="33">
        <f t="shared" ref="Y6:AG6" si="4">IF(Y7="",NA(),Y7)</f>
        <v>95.98</v>
      </c>
      <c r="Z6" s="33">
        <f t="shared" si="4"/>
        <v>96.79</v>
      </c>
      <c r="AA6" s="33">
        <f t="shared" si="4"/>
        <v>91.52</v>
      </c>
      <c r="AB6" s="33">
        <f t="shared" si="4"/>
        <v>90.63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1227.5999999999999</v>
      </c>
      <c r="BF6" s="33">
        <f t="shared" ref="BF6:BN6" si="7">IF(BF7="",NA(),BF7)</f>
        <v>1078.3599999999999</v>
      </c>
      <c r="BG6" s="33">
        <f t="shared" si="7"/>
        <v>929.18</v>
      </c>
      <c r="BH6" s="33">
        <f t="shared" si="7"/>
        <v>791.4</v>
      </c>
      <c r="BI6" s="33">
        <f t="shared" si="7"/>
        <v>624.98</v>
      </c>
      <c r="BJ6" s="33">
        <f t="shared" si="7"/>
        <v>1352.2</v>
      </c>
      <c r="BK6" s="33">
        <f t="shared" si="7"/>
        <v>1365.62</v>
      </c>
      <c r="BL6" s="33">
        <f t="shared" si="7"/>
        <v>1309.43</v>
      </c>
      <c r="BM6" s="33">
        <f t="shared" si="7"/>
        <v>1306.92</v>
      </c>
      <c r="BN6" s="33">
        <f t="shared" si="7"/>
        <v>1203.71</v>
      </c>
      <c r="BO6" s="32" t="str">
        <f>IF(BO7="","",IF(BO7="-","【-】","【"&amp;SUBSTITUTE(TEXT(BO7,"#,##0.00"),"-","△")&amp;"】"))</f>
        <v>【776.35】</v>
      </c>
      <c r="BP6" s="33">
        <f>IF(BP7="",NA(),BP7)</f>
        <v>97.89</v>
      </c>
      <c r="BQ6" s="33">
        <f t="shared" ref="BQ6:BY6" si="8">IF(BQ7="",NA(),BQ7)</f>
        <v>95.54</v>
      </c>
      <c r="BR6" s="33">
        <f t="shared" si="8"/>
        <v>96.81</v>
      </c>
      <c r="BS6" s="33">
        <f t="shared" si="8"/>
        <v>83.87</v>
      </c>
      <c r="BT6" s="33">
        <f t="shared" si="8"/>
        <v>81.489999999999995</v>
      </c>
      <c r="BU6" s="33">
        <f t="shared" si="8"/>
        <v>68.23</v>
      </c>
      <c r="BV6" s="33">
        <f t="shared" si="8"/>
        <v>65.98</v>
      </c>
      <c r="BW6" s="33">
        <f t="shared" si="8"/>
        <v>67.59</v>
      </c>
      <c r="BX6" s="33">
        <f t="shared" si="8"/>
        <v>68.510000000000005</v>
      </c>
      <c r="BY6" s="33">
        <f t="shared" si="8"/>
        <v>69.739999999999995</v>
      </c>
      <c r="BZ6" s="32" t="str">
        <f>IF(BZ7="","",IF(BZ7="-","【-】","【"&amp;SUBSTITUTE(TEXT(BZ7,"#,##0.00"),"-","△")&amp;"】"))</f>
        <v>【96.57】</v>
      </c>
      <c r="CA6" s="33">
        <f>IF(CA7="",NA(),CA7)</f>
        <v>199.32</v>
      </c>
      <c r="CB6" s="33">
        <f t="shared" ref="CB6:CJ6" si="9">IF(CB7="",NA(),CB7)</f>
        <v>213.28</v>
      </c>
      <c r="CC6" s="33">
        <f t="shared" si="9"/>
        <v>215.01</v>
      </c>
      <c r="CD6" s="33">
        <f t="shared" si="9"/>
        <v>246.13</v>
      </c>
      <c r="CE6" s="33">
        <f t="shared" si="9"/>
        <v>259.33999999999997</v>
      </c>
      <c r="CF6" s="33">
        <f t="shared" si="9"/>
        <v>241.2</v>
      </c>
      <c r="CG6" s="33">
        <f t="shared" si="9"/>
        <v>258.83</v>
      </c>
      <c r="CH6" s="33">
        <f t="shared" si="9"/>
        <v>251.88</v>
      </c>
      <c r="CI6" s="33">
        <f t="shared" si="9"/>
        <v>247.43</v>
      </c>
      <c r="CJ6" s="33">
        <f t="shared" si="9"/>
        <v>248.89</v>
      </c>
      <c r="CK6" s="32" t="str">
        <f>IF(CK7="","",IF(CK7="-","【-】","【"&amp;SUBSTITUTE(TEXT(CK7,"#,##0.00"),"-","△")&amp;"】"))</f>
        <v>【142.28】</v>
      </c>
      <c r="CL6" s="33">
        <f>IF(CL7="",NA(),CL7)</f>
        <v>48.95</v>
      </c>
      <c r="CM6" s="33">
        <f t="shared" ref="CM6:CU6" si="10">IF(CM7="",NA(),CM7)</f>
        <v>51.81</v>
      </c>
      <c r="CN6" s="33">
        <f t="shared" si="10"/>
        <v>32.68</v>
      </c>
      <c r="CO6" s="33">
        <f t="shared" si="10"/>
        <v>33.71</v>
      </c>
      <c r="CP6" s="33">
        <f t="shared" si="10"/>
        <v>34.42</v>
      </c>
      <c r="CQ6" s="33">
        <f t="shared" si="10"/>
        <v>121.11</v>
      </c>
      <c r="CR6" s="33">
        <f t="shared" si="10"/>
        <v>127.65</v>
      </c>
      <c r="CS6" s="33">
        <f t="shared" si="10"/>
        <v>82.99</v>
      </c>
      <c r="CT6" s="33">
        <f t="shared" si="10"/>
        <v>92.7</v>
      </c>
      <c r="CU6" s="33">
        <f t="shared" si="10"/>
        <v>89.16</v>
      </c>
      <c r="CV6" s="32" t="str">
        <f>IF(CV7="","",IF(CV7="-","【-】","【"&amp;SUBSTITUTE(TEXT(CV7,"#,##0.00"),"-","△")&amp;"】"))</f>
        <v>【86.58】</v>
      </c>
      <c r="CW6" s="33">
        <f>IF(CW7="",NA(),CW7)</f>
        <v>96.3</v>
      </c>
      <c r="CX6" s="33">
        <f t="shared" ref="CX6:DF6" si="11">IF(CX7="",NA(),CX7)</f>
        <v>97.18</v>
      </c>
      <c r="CY6" s="33">
        <f t="shared" si="11"/>
        <v>97.27</v>
      </c>
      <c r="CZ6" s="33">
        <f t="shared" si="11"/>
        <v>97.39</v>
      </c>
      <c r="DA6" s="33">
        <f t="shared" si="11"/>
        <v>97.65</v>
      </c>
      <c r="DB6" s="33">
        <f t="shared" si="11"/>
        <v>85.43</v>
      </c>
      <c r="DC6" s="33">
        <f t="shared" si="11"/>
        <v>85.1</v>
      </c>
      <c r="DD6" s="33">
        <f t="shared" si="11"/>
        <v>84.31</v>
      </c>
      <c r="DE6" s="33">
        <f t="shared" si="11"/>
        <v>84.57</v>
      </c>
      <c r="DF6" s="33">
        <f t="shared" si="11"/>
        <v>84.73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0.09</v>
      </c>
      <c r="EK6" s="33">
        <f t="shared" si="14"/>
        <v>7.0000000000000007E-2</v>
      </c>
      <c r="EL6" s="33">
        <f t="shared" si="14"/>
        <v>0.14000000000000001</v>
      </c>
      <c r="EM6" s="33">
        <f t="shared" si="14"/>
        <v>0.03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343692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17.61</v>
      </c>
      <c r="P7" s="36">
        <v>69.38</v>
      </c>
      <c r="Q7" s="36">
        <v>3623</v>
      </c>
      <c r="R7" s="36">
        <v>19667</v>
      </c>
      <c r="S7" s="36">
        <v>646.20000000000005</v>
      </c>
      <c r="T7" s="36">
        <v>30.43</v>
      </c>
      <c r="U7" s="36">
        <v>3445</v>
      </c>
      <c r="V7" s="36">
        <v>3.54</v>
      </c>
      <c r="W7" s="36">
        <v>973.16</v>
      </c>
      <c r="X7" s="36">
        <v>95.75</v>
      </c>
      <c r="Y7" s="36">
        <v>95.98</v>
      </c>
      <c r="Z7" s="36">
        <v>96.79</v>
      </c>
      <c r="AA7" s="36">
        <v>91.52</v>
      </c>
      <c r="AB7" s="36">
        <v>90.63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1227.5999999999999</v>
      </c>
      <c r="BF7" s="36">
        <v>1078.3599999999999</v>
      </c>
      <c r="BG7" s="36">
        <v>929.18</v>
      </c>
      <c r="BH7" s="36">
        <v>791.4</v>
      </c>
      <c r="BI7" s="36">
        <v>624.98</v>
      </c>
      <c r="BJ7" s="36">
        <v>1352.2</v>
      </c>
      <c r="BK7" s="36">
        <v>1365.62</v>
      </c>
      <c r="BL7" s="36">
        <v>1309.43</v>
      </c>
      <c r="BM7" s="36">
        <v>1306.92</v>
      </c>
      <c r="BN7" s="36">
        <v>1203.71</v>
      </c>
      <c r="BO7" s="36">
        <v>776.35</v>
      </c>
      <c r="BP7" s="36">
        <v>97.89</v>
      </c>
      <c r="BQ7" s="36">
        <v>95.54</v>
      </c>
      <c r="BR7" s="36">
        <v>96.81</v>
      </c>
      <c r="BS7" s="36">
        <v>83.87</v>
      </c>
      <c r="BT7" s="36">
        <v>81.489999999999995</v>
      </c>
      <c r="BU7" s="36">
        <v>68.23</v>
      </c>
      <c r="BV7" s="36">
        <v>65.98</v>
      </c>
      <c r="BW7" s="36">
        <v>67.59</v>
      </c>
      <c r="BX7" s="36">
        <v>68.510000000000005</v>
      </c>
      <c r="BY7" s="36">
        <v>69.739999999999995</v>
      </c>
      <c r="BZ7" s="36">
        <v>96.57</v>
      </c>
      <c r="CA7" s="36">
        <v>199.32</v>
      </c>
      <c r="CB7" s="36">
        <v>213.28</v>
      </c>
      <c r="CC7" s="36">
        <v>215.01</v>
      </c>
      <c r="CD7" s="36">
        <v>246.13</v>
      </c>
      <c r="CE7" s="36">
        <v>259.33999999999997</v>
      </c>
      <c r="CF7" s="36">
        <v>241.2</v>
      </c>
      <c r="CG7" s="36">
        <v>258.83</v>
      </c>
      <c r="CH7" s="36">
        <v>251.88</v>
      </c>
      <c r="CI7" s="36">
        <v>247.43</v>
      </c>
      <c r="CJ7" s="36">
        <v>248.89</v>
      </c>
      <c r="CK7" s="36">
        <v>142.28</v>
      </c>
      <c r="CL7" s="36">
        <v>48.95</v>
      </c>
      <c r="CM7" s="36">
        <v>51.81</v>
      </c>
      <c r="CN7" s="36">
        <v>32.68</v>
      </c>
      <c r="CO7" s="36">
        <v>33.71</v>
      </c>
      <c r="CP7" s="36">
        <v>34.42</v>
      </c>
      <c r="CQ7" s="36">
        <v>121.11</v>
      </c>
      <c r="CR7" s="36">
        <v>127.65</v>
      </c>
      <c r="CS7" s="36">
        <v>82.99</v>
      </c>
      <c r="CT7" s="36">
        <v>92.7</v>
      </c>
      <c r="CU7" s="36">
        <v>89.16</v>
      </c>
      <c r="CV7" s="36">
        <v>86.58</v>
      </c>
      <c r="CW7" s="36">
        <v>96.3</v>
      </c>
      <c r="CX7" s="36">
        <v>97.18</v>
      </c>
      <c r="CY7" s="36">
        <v>97.27</v>
      </c>
      <c r="CZ7" s="36">
        <v>97.39</v>
      </c>
      <c r="DA7" s="36">
        <v>97.65</v>
      </c>
      <c r="DB7" s="36">
        <v>85.43</v>
      </c>
      <c r="DC7" s="36">
        <v>85.1</v>
      </c>
      <c r="DD7" s="36">
        <v>84.31</v>
      </c>
      <c r="DE7" s="36">
        <v>84.57</v>
      </c>
      <c r="DF7" s="36">
        <v>84.73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0.09</v>
      </c>
      <c r="EK7" s="36">
        <v>7.0000000000000007E-2</v>
      </c>
      <c r="EL7" s="36">
        <v>0.14000000000000001</v>
      </c>
      <c r="EM7" s="36">
        <v>0.03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2016-02-24T01:52:24Z</cp:lastPrinted>
  <dcterms:created xsi:type="dcterms:W3CDTF">2016-01-14T10:42:44Z</dcterms:created>
  <dcterms:modified xsi:type="dcterms:W3CDTF">2016-02-24T01:54:49Z</dcterms:modified>
</cp:coreProperties>
</file>