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<sst xmlns="http://schemas.openxmlformats.org/spreadsheetml/2006/main" count="221" uniqueCount="111">
  <si>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</si>
  <si>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</si>
  <si>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</si>
  <si>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</si>
  <si>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</si>
  <si>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</si>
  <si>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</si>
  <si>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</si>
  <si>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</si>
  <si>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</si>
  <si>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</si>
  <si>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</si>
  <si>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</si>
  <si>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</si>
  <si>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</si>
  <si>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</si>
  <si>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</si>
  <si>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</si>
  <si>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</si>
  <si>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</si>
  <si>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</si>
  <si>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</si>
  <si>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</si>
  <si>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</si>
  <si>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</si>
  <si>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</si>
  <si>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</si>
  <si>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</si>
  <si>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</si>
  <si>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</si>
  <si>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</si>
  <si>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</si>
  <si>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</si>
  <si>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</si>
  <si>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</si>
  <si>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</si>
  <si>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</si>
  <si>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</si>
  <si>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</si>
  <si>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</si>
  <si>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</si>
  <si>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</si>
  <si>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</si>
  <si>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</si>
  <si>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</si>
  <si>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</si>
  <si>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</si>
  <si>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</si>
  <si>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</si>
  <si>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</si>
  <si>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</si>
  <si>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</si>
  <si>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</si>
  <si>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</si>
  <si>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</si>
  <si>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</si>
  <si>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</si>
  <si>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</si>
  <si>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</si>
  <si>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</si>
  <si>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</si>
  <si>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</si>
  <si>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</si>
  <si>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</si>
  <si>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</si>
  <si>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</si>
  <si>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</si>
  <si>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</si>
  <si>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</si>
  <si>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</si>
  <si>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</si>
  <si>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</si>
  <si>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</si>
  <si>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</si>
  <si>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</si>
  <si>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</si>
  <si>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</si>
  <si>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</si>
  <si>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</si>
  <si>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</si>
  <si>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</si>
  <si>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</si>
  <si>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</si>
  <si>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</si>
  <si>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</si>
  <si>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</si>
  <si>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</si>
  <si>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</si>
  <si>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</si>
  <si>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</si>
  <si>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</si>
  <si>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</si>
  <si>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</si>
  <si>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</si>
  <si>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</si>
  <si>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</si>
  <si>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北広島町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</si>
  <si>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</si>
  <si>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</si>
  <si>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</si>
  <si>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</si>
  <si>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</si>
  <si>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</si>
  <si>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</si>
  <si>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</si>
  <si>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</si>
  <si>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</si>
  <si>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</si>
  <si>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状況については、健全とはいえない状況である。ただし、全国、類似団体と比較するとよい傾向を示している。少しでも経営状況を改善できるよう、計画的な運営をし、施設利用率、水洗化率については100%に近づけるよう、今後も施設管理・整備に努めたい。</t>
    <rPh sb="0" eb="2">
      <t>ケイエイ</t>
    </rPh>
    <rPh sb="2" eb="4">
      <t>ジョウキョウ</t>
    </rPh>
    <rPh sb="10" eb="12">
      <t>ケンゼン</t>
    </rPh>
    <rPh sb="18" eb="20">
      <t>ジョウキョウ</t>
    </rPh>
    <rPh sb="28" eb="30">
      <t>ゼンコク</t>
    </rPh>
    <rPh sb="31" eb="33">
      <t>ルイジ</t>
    </rPh>
    <rPh sb="33" eb="35">
      <t>ダンタイ</t>
    </rPh>
    <rPh sb="36" eb="38">
      <t>ヒカク</t>
    </rPh>
    <rPh sb="43" eb="45">
      <t>ケイコウ</t>
    </rPh>
    <rPh sb="46" eb="47">
      <t>シメ</t>
    </rPh>
    <rPh sb="52" eb="53">
      <t>スコ</t>
    </rPh>
    <rPh sb="56" eb="58">
      <t>ケイエイ</t>
    </rPh>
    <rPh sb="58" eb="60">
      <t>ジョウキョウ</t>
    </rPh>
    <rPh sb="61" eb="63">
      <t>カイゼン</t>
    </rPh>
    <rPh sb="69" eb="72">
      <t>ケイカクテキ</t>
    </rPh>
    <rPh sb="73" eb="75">
      <t>ウンエイ</t>
    </rPh>
    <phoneticPr fontId="4"/>
  </si>
  <si>
    <t>③　類似団体平均を下回っている。
　特定環境保全公共下水道事業の管渠については、法定耐用年数が経過するまで期間があるため、計画的な更新が必要な時期は未定であるが、今後の状況により検討する。</t>
    <phoneticPr fontId="4"/>
  </si>
  <si>
    <t>①収益的収支比率は、100%を下回っている。
④企業債残高対事業規模比率は、全国平均、類似団体を大きく下回り、企業債への依存度は他団体と比較して低い。
⑤経費回収率についても100%を下回っているため、健全経営とはいえない状況である。ただし、全国平均、類似団体を上回っている。
⑦施設利用率は、工業団地等今後増加が見込まれる処理量を含むため、全国平均、類似団体を大きく下回っている。
⑧水洗化率については、接続への啓発努力などにより全国平均、類似団体を上回り100%に近い。</t>
    <rPh sb="1" eb="4">
      <t>シュウエキテキ</t>
    </rPh>
    <rPh sb="4" eb="6">
      <t>シュウシ</t>
    </rPh>
    <rPh sb="6" eb="8">
      <t>ヒリツ</t>
    </rPh>
    <rPh sb="15" eb="17">
      <t>シタマワ</t>
    </rPh>
    <rPh sb="77" eb="79">
      <t>ケイヒ</t>
    </rPh>
    <rPh sb="79" eb="81">
      <t>カイシュウ</t>
    </rPh>
    <rPh sb="81" eb="82">
      <t>リツ</t>
    </rPh>
    <rPh sb="92" eb="94">
      <t>シタマワ</t>
    </rPh>
    <rPh sb="101" eb="103">
      <t>ケンゼン</t>
    </rPh>
    <rPh sb="103" eb="105">
      <t>ケイエイ</t>
    </rPh>
    <rPh sb="111" eb="113">
      <t>ジョウキョウ</t>
    </rPh>
    <rPh sb="121" eb="123">
      <t>ゼンコク</t>
    </rPh>
    <rPh sb="123" eb="125">
      <t>ヘイキン</t>
    </rPh>
    <rPh sb="126" eb="128">
      <t>ルイジ</t>
    </rPh>
    <rPh sb="128" eb="130">
      <t>ダンタイ</t>
    </rPh>
    <rPh sb="131" eb="133">
      <t>ウワマワ</t>
    </rPh>
    <rPh sb="209" eb="211">
      <t>ドリョク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</si>
</sst>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44736"/>
        <c:axId val="842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44736"/>
        <c:axId val="84263296"/>
      </c:lineChart>
      <c:dateAx>
        <c:axId val="842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63296"/>
        <c:crosses val="autoZero"/>
        <c:auto val="1"/>
        <c:lblOffset val="100"/>
        <c:baseTimeUnit val="years"/>
      </c:dateAx>
      <c:valAx>
        <c:axId val="842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52.61</c:v>
                </c:pt>
                <c:pt idx="1">
                  <c:v>24.54</c:v>
                </c:pt>
                <c:pt idx="2">
                  <c:v>26.31</c:v>
                </c:pt>
                <c:pt idx="3">
                  <c:v>27.76</c:v>
                </c:pt>
                <c:pt idx="4">
                  <c:v>29.52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10368"/>
        <c:axId val="11042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72.23</c:v>
                </c:pt>
                <c:pt idx="1">
                  <c:v>71.680000000000007</c:v>
                </c:pt>
                <c:pt idx="2">
                  <c:v>64.27</c:v>
                </c:pt>
                <c:pt idx="3">
                  <c:v>58.33</c:v>
                </c:pt>
                <c:pt idx="4">
                  <c:v>62.48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0368"/>
        <c:axId val="110420736"/>
      </c:lineChart>
      <c:dateAx>
        <c:axId val="11041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20736"/>
        <c:crosses val="autoZero"/>
        <c:auto val="1"/>
        <c:lblOffset val="100"/>
        <c:baseTimeUnit val="years"/>
      </c:dateAx>
      <c:valAx>
        <c:axId val="11042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1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82.68</c:v>
                </c:pt>
                <c:pt idx="1">
                  <c:v>83.44</c:v>
                </c:pt>
                <c:pt idx="2">
                  <c:v>84.16</c:v>
                </c:pt>
                <c:pt idx="3">
                  <c:v>85.66</c:v>
                </c:pt>
                <c:pt idx="4">
                  <c:v>85.64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50944"/>
        <c:axId val="11045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0944"/>
        <c:axId val="110457216"/>
      </c:lineChart>
      <c:dateAx>
        <c:axId val="11045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57216"/>
        <c:crosses val="autoZero"/>
        <c:auto val="1"/>
        <c:lblOffset val="100"/>
        <c:baseTimeUnit val="years"/>
      </c:dateAx>
      <c:valAx>
        <c:axId val="11045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5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87.85</c:v>
                </c:pt>
                <c:pt idx="1">
                  <c:v>92.29</c:v>
                </c:pt>
                <c:pt idx="2">
                  <c:v>90.99</c:v>
                </c:pt>
                <c:pt idx="3">
                  <c:v>90.91</c:v>
                </c:pt>
                <c:pt idx="4">
                  <c:v>92.53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20480"/>
        <c:axId val="844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20480"/>
        <c:axId val="84426752"/>
      </c:lineChart>
      <c:dateAx>
        <c:axId val="8442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26752"/>
        <c:crosses val="autoZero"/>
        <c:auto val="1"/>
        <c:lblOffset val="100"/>
        <c:baseTimeUnit val="years"/>
      </c:dateAx>
      <c:valAx>
        <c:axId val="844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2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44672"/>
        <c:axId val="8444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44672"/>
        <c:axId val="84446592"/>
      </c:lineChart>
      <c:dateAx>
        <c:axId val="8444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46592"/>
        <c:crosses val="autoZero"/>
        <c:auto val="1"/>
        <c:lblOffset val="100"/>
        <c:baseTimeUnit val="years"/>
      </c:dateAx>
      <c:valAx>
        <c:axId val="8444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4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97536"/>
        <c:axId val="844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97536"/>
        <c:axId val="84499456"/>
      </c:lineChart>
      <c:dateAx>
        <c:axId val="844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99456"/>
        <c:crosses val="autoZero"/>
        <c:auto val="1"/>
        <c:lblOffset val="100"/>
        <c:baseTimeUnit val="years"/>
      </c:dateAx>
      <c:valAx>
        <c:axId val="844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16320"/>
        <c:axId val="8461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320"/>
        <c:axId val="84618240"/>
      </c:lineChart>
      <c:dateAx>
        <c:axId val="846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18240"/>
        <c:crosses val="autoZero"/>
        <c:auto val="1"/>
        <c:lblOffset val="100"/>
        <c:baseTimeUnit val="years"/>
      </c:dateAx>
      <c:valAx>
        <c:axId val="8461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56896"/>
        <c:axId val="8465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56896"/>
        <c:axId val="84658816"/>
      </c:lineChart>
      <c:dateAx>
        <c:axId val="846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58816"/>
        <c:crosses val="autoZero"/>
        <c:auto val="1"/>
        <c:lblOffset val="100"/>
        <c:baseTimeUnit val="years"/>
      </c:dateAx>
      <c:valAx>
        <c:axId val="8465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1107.08</c:v>
                </c:pt>
                <c:pt idx="1">
                  <c:v>903.91</c:v>
                </c:pt>
                <c:pt idx="2">
                  <c:v>874.07</c:v>
                </c:pt>
                <c:pt idx="3">
                  <c:v>883.37</c:v>
                </c:pt>
                <c:pt idx="4">
                  <c:v>709.87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85184"/>
        <c:axId val="8468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5184"/>
        <c:axId val="84687104"/>
      </c:lineChart>
      <c:dateAx>
        <c:axId val="8468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87104"/>
        <c:crosses val="autoZero"/>
        <c:auto val="1"/>
        <c:lblOffset val="100"/>
        <c:baseTimeUnit val="years"/>
      </c:dateAx>
      <c:valAx>
        <c:axId val="8468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76.87</c:v>
                </c:pt>
                <c:pt idx="1">
                  <c:v>87.55</c:v>
                </c:pt>
                <c:pt idx="2">
                  <c:v>80.099999999999994</c:v>
                </c:pt>
                <c:pt idx="3">
                  <c:v>78.58</c:v>
                </c:pt>
                <c:pt idx="4">
                  <c:v>83.6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25760"/>
        <c:axId val="8472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25760"/>
        <c:axId val="84727680"/>
      </c:lineChart>
      <c:dateAx>
        <c:axId val="8472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27680"/>
        <c:crosses val="autoZero"/>
        <c:auto val="1"/>
        <c:lblOffset val="100"/>
        <c:baseTimeUnit val="years"/>
      </c:dateAx>
      <c:valAx>
        <c:axId val="8472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2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248.38</c:v>
                </c:pt>
                <c:pt idx="1">
                  <c:v>238.03</c:v>
                </c:pt>
                <c:pt idx="2">
                  <c:v>241.54</c:v>
                </c:pt>
                <c:pt idx="3">
                  <c:v>245.26</c:v>
                </c:pt>
                <c:pt idx="4">
                  <c:v>237.25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82080"/>
        <c:axId val="11038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82080"/>
        <c:axId val="110388352"/>
      </c:lineChart>
      <c:dateAx>
        <c:axId val="1103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388352"/>
        <c:crosses val="autoZero"/>
        <c:auto val="1"/>
        <c:lblOffset val="100"/>
        <c:baseTimeUnit val="years"/>
      </c:dateAx>
      <c:valAx>
        <c:axId val="11038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広島県　北広島町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特定環境保全公共下水道</v>
      </c>
      <c r="Q8" s="76"/>
      <c r="R8" s="76"/>
      <c r="S8" s="76"/>
      <c r="T8" s="76"/>
      <c r="U8" s="76"/>
      <c r="V8" s="76"/>
      <c r="W8" s="76" t="str">
        <f>データ!L6</f>
        <v>D2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19667</v>
      </c>
      <c r="AM8" s="70"/>
      <c r="AN8" s="70"/>
      <c r="AO8" s="70"/>
      <c r="AP8" s="70"/>
      <c r="AQ8" s="70"/>
      <c r="AR8" s="70"/>
      <c r="AS8" s="70"/>
      <c r="AT8" s="69">
        <f>データ!S6</f>
        <v>646.20000000000005</v>
      </c>
      <c r="AU8" s="69"/>
      <c r="AV8" s="69"/>
      <c r="AW8" s="69"/>
      <c r="AX8" s="69"/>
      <c r="AY8" s="69"/>
      <c r="AZ8" s="69"/>
      <c r="BA8" s="69"/>
      <c r="BB8" s="69">
        <f>データ!T6</f>
        <v>30.43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25.7</v>
      </c>
      <c r="Q10" s="69"/>
      <c r="R10" s="69"/>
      <c r="S10" s="69"/>
      <c r="T10" s="69"/>
      <c r="U10" s="69"/>
      <c r="V10" s="69"/>
      <c r="W10" s="69">
        <f>データ!P6</f>
        <v>66.64</v>
      </c>
      <c r="X10" s="69"/>
      <c r="Y10" s="69"/>
      <c r="Z10" s="69"/>
      <c r="AA10" s="69"/>
      <c r="AB10" s="69"/>
      <c r="AC10" s="69"/>
      <c r="AD10" s="70">
        <f>データ!Q6</f>
        <v>3623</v>
      </c>
      <c r="AE10" s="70"/>
      <c r="AF10" s="70"/>
      <c r="AG10" s="70"/>
      <c r="AH10" s="70"/>
      <c r="AI10" s="70"/>
      <c r="AJ10" s="70"/>
      <c r="AK10" s="2"/>
      <c r="AL10" s="70">
        <f>データ!U6</f>
        <v>5028</v>
      </c>
      <c r="AM10" s="70"/>
      <c r="AN10" s="70"/>
      <c r="AO10" s="70"/>
      <c r="AP10" s="70"/>
      <c r="AQ10" s="70"/>
      <c r="AR10" s="70"/>
      <c r="AS10" s="70"/>
      <c r="AT10" s="69">
        <f>データ!V6</f>
        <v>2.92</v>
      </c>
      <c r="AU10" s="69"/>
      <c r="AV10" s="69"/>
      <c r="AW10" s="69"/>
      <c r="AX10" s="69"/>
      <c r="AY10" s="69"/>
      <c r="AZ10" s="69"/>
      <c r="BA10" s="69"/>
      <c r="BB10" s="69">
        <f>データ!W6</f>
        <v>1721.92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343692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北広島町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25.7</v>
      </c>
      <c r="P6" s="32">
        <f t="shared" si="3"/>
        <v>66.64</v>
      </c>
      <c r="Q6" s="32">
        <f t="shared" si="3"/>
        <v>3623</v>
      </c>
      <c r="R6" s="32">
        <f t="shared" si="3"/>
        <v>19667</v>
      </c>
      <c r="S6" s="32">
        <f t="shared" si="3"/>
        <v>646.20000000000005</v>
      </c>
      <c r="T6" s="32">
        <f t="shared" si="3"/>
        <v>30.43</v>
      </c>
      <c r="U6" s="32">
        <f t="shared" si="3"/>
        <v>5028</v>
      </c>
      <c r="V6" s="32">
        <f t="shared" si="3"/>
        <v>2.92</v>
      </c>
      <c r="W6" s="32">
        <f t="shared" si="3"/>
        <v>1721.92</v>
      </c>
      <c r="X6" s="33">
        <f>IF(X7="",NA(),X7)</f>
        <v>87.85</v>
      </c>
      <c r="Y6" s="33">
        <f t="shared" ref="Y6:AG6" si="4">IF(Y7="",NA(),Y7)</f>
        <v>92.29</v>
      </c>
      <c r="Z6" s="33">
        <f t="shared" si="4"/>
        <v>90.99</v>
      </c>
      <c r="AA6" s="33">
        <f t="shared" si="4"/>
        <v>90.91</v>
      </c>
      <c r="AB6" s="33">
        <f t="shared" si="4"/>
        <v>92.53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1107.08</v>
      </c>
      <c r="BF6" s="33">
        <f t="shared" ref="BF6:BN6" si="7">IF(BF7="",NA(),BF7)</f>
        <v>903.91</v>
      </c>
      <c r="BG6" s="33">
        <f t="shared" si="7"/>
        <v>874.07</v>
      </c>
      <c r="BH6" s="33">
        <f t="shared" si="7"/>
        <v>883.37</v>
      </c>
      <c r="BI6" s="33">
        <f t="shared" si="7"/>
        <v>709.87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76.87</v>
      </c>
      <c r="BQ6" s="33">
        <f t="shared" ref="BQ6:BY6" si="8">IF(BQ7="",NA(),BQ7)</f>
        <v>87.55</v>
      </c>
      <c r="BR6" s="33">
        <f t="shared" si="8"/>
        <v>80.099999999999994</v>
      </c>
      <c r="BS6" s="33">
        <f t="shared" si="8"/>
        <v>78.58</v>
      </c>
      <c r="BT6" s="33">
        <f t="shared" si="8"/>
        <v>83.6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248.38</v>
      </c>
      <c r="CB6" s="33">
        <f t="shared" ref="CB6:CJ6" si="9">IF(CB7="",NA(),CB7)</f>
        <v>238.03</v>
      </c>
      <c r="CC6" s="33">
        <f t="shared" si="9"/>
        <v>241.54</v>
      </c>
      <c r="CD6" s="33">
        <f t="shared" si="9"/>
        <v>245.26</v>
      </c>
      <c r="CE6" s="33">
        <f t="shared" si="9"/>
        <v>237.25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52.61</v>
      </c>
      <c r="CM6" s="33">
        <f t="shared" ref="CM6:CU6" si="10">IF(CM7="",NA(),CM7)</f>
        <v>24.54</v>
      </c>
      <c r="CN6" s="33">
        <f t="shared" si="10"/>
        <v>26.31</v>
      </c>
      <c r="CO6" s="33">
        <f t="shared" si="10"/>
        <v>27.76</v>
      </c>
      <c r="CP6" s="33">
        <f t="shared" si="10"/>
        <v>29.52</v>
      </c>
      <c r="CQ6" s="33">
        <f t="shared" si="10"/>
        <v>72.23</v>
      </c>
      <c r="CR6" s="33">
        <f t="shared" si="10"/>
        <v>71.680000000000007</v>
      </c>
      <c r="CS6" s="33">
        <f t="shared" si="10"/>
        <v>64.27</v>
      </c>
      <c r="CT6" s="33">
        <f t="shared" si="10"/>
        <v>58.33</v>
      </c>
      <c r="CU6" s="33">
        <f t="shared" si="10"/>
        <v>62.48</v>
      </c>
      <c r="CV6" s="32" t="str">
        <f>IF(CV7="","",IF(CV7="-","【-】","【"&amp;SUBSTITUTE(TEXT(CV7,"#,##0.00"),"-","△")&amp;"】"))</f>
        <v>【62.68】</v>
      </c>
      <c r="CW6" s="33">
        <f>IF(CW7="",NA(),CW7)</f>
        <v>82.68</v>
      </c>
      <c r="CX6" s="33">
        <f t="shared" ref="CX6:DF6" si="11">IF(CX7="",NA(),CX7)</f>
        <v>83.44</v>
      </c>
      <c r="CY6" s="33">
        <f t="shared" si="11"/>
        <v>84.16</v>
      </c>
      <c r="CZ6" s="33">
        <f t="shared" si="11"/>
        <v>85.66</v>
      </c>
      <c r="DA6" s="33">
        <f t="shared" si="11"/>
        <v>85.64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343692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25.7</v>
      </c>
      <c r="P7" s="36">
        <v>66.64</v>
      </c>
      <c r="Q7" s="36">
        <v>3623</v>
      </c>
      <c r="R7" s="36">
        <v>19667</v>
      </c>
      <c r="S7" s="36">
        <v>646.20000000000005</v>
      </c>
      <c r="T7" s="36">
        <v>30.43</v>
      </c>
      <c r="U7" s="36">
        <v>5028</v>
      </c>
      <c r="V7" s="36">
        <v>2.92</v>
      </c>
      <c r="W7" s="36">
        <v>1721.92</v>
      </c>
      <c r="X7" s="36">
        <v>87.85</v>
      </c>
      <c r="Y7" s="36">
        <v>92.29</v>
      </c>
      <c r="Z7" s="36">
        <v>90.99</v>
      </c>
      <c r="AA7" s="36">
        <v>90.91</v>
      </c>
      <c r="AB7" s="36">
        <v>92.53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1107.08</v>
      </c>
      <c r="BF7" s="36">
        <v>903.91</v>
      </c>
      <c r="BG7" s="36">
        <v>874.07</v>
      </c>
      <c r="BH7" s="36">
        <v>883.37</v>
      </c>
      <c r="BI7" s="36">
        <v>709.87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76.87</v>
      </c>
      <c r="BQ7" s="36">
        <v>87.55</v>
      </c>
      <c r="BR7" s="36">
        <v>80.099999999999994</v>
      </c>
      <c r="BS7" s="36">
        <v>78.58</v>
      </c>
      <c r="BT7" s="36">
        <v>83.6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248.38</v>
      </c>
      <c r="CB7" s="36">
        <v>238.03</v>
      </c>
      <c r="CC7" s="36">
        <v>241.54</v>
      </c>
      <c r="CD7" s="36">
        <v>245.26</v>
      </c>
      <c r="CE7" s="36">
        <v>237.25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52.61</v>
      </c>
      <c r="CM7" s="36">
        <v>24.54</v>
      </c>
      <c r="CN7" s="36">
        <v>26.31</v>
      </c>
      <c r="CO7" s="36">
        <v>27.76</v>
      </c>
      <c r="CP7" s="36">
        <v>29.52</v>
      </c>
      <c r="CQ7" s="36">
        <v>72.23</v>
      </c>
      <c r="CR7" s="36">
        <v>71.680000000000007</v>
      </c>
      <c r="CS7" s="36">
        <v>64.27</v>
      </c>
      <c r="CT7" s="36">
        <v>58.33</v>
      </c>
      <c r="CU7" s="36">
        <v>62.48</v>
      </c>
      <c r="CV7" s="36">
        <v>62.68</v>
      </c>
      <c r="CW7" s="36">
        <v>82.68</v>
      </c>
      <c r="CX7" s="36">
        <v>83.44</v>
      </c>
      <c r="CY7" s="36">
        <v>84.16</v>
      </c>
      <c r="CZ7" s="36">
        <v>85.66</v>
      </c>
      <c r="DA7" s="36">
        <v>85.64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2016-01-14T10:53:14Z</dcterms:created>
  <dcterms:modified xsi:type="dcterms:W3CDTF">2016-02-24T06:37:49Z</dcterms:modified>
</cp:coreProperties>
</file>