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0297" yWindow="0" windowWidth="10306" windowHeight="13043"/>
  </bookViews>
  <sheets>
    <sheet name="交付申請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<sst xmlns="http://schemas.openxmlformats.org/spreadsheetml/2006/main" xmlns:r="http://schemas.openxmlformats.org/officeDocument/2006/relationships" count="65" uniqueCount="65">
  <si>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　　年　　月　　日</t>
    <rPh sb="2" eb="3">
      <t>ネン</t>
    </rPh>
    <rPh sb="5" eb="6">
      <t>ツキ</t>
    </rPh>
    <rPh sb="8" eb="9">
      <t>ニチ</t>
    </rPh>
    <phoneticPr fontId="1"/>
  </si>
  <si>
    <t>（１）①太陽光発電設備（一般家庭）</t>
    <rPh sb="4" eb="9">
      <t>タイヨウコウハツデン</t>
    </rPh>
    <rPh sb="9" eb="11">
      <t>セツビ</t>
    </rPh>
    <rPh sb="12" eb="16">
      <t>イッパンカテイ</t>
    </rPh>
    <phoneticPr fontId="1"/>
  </si>
  <si>
    <t>支出金</t>
  </si>
  <si>
    <t>１　事業の目的及び事業概要</t>
  </si>
  <si>
    <t>その他</t>
  </si>
  <si>
    <t>補助対象経費</t>
  </si>
  <si>
    <t>年　　月　　日</t>
    <rPh sb="0" eb="1">
      <t>ネン</t>
    </rPh>
    <rPh sb="3" eb="4">
      <t>ツキ</t>
    </rPh>
    <rPh sb="6" eb="7">
      <t>ニチ</t>
    </rPh>
    <phoneticPr fontId="1"/>
  </si>
  <si>
    <t>住所　</t>
  </si>
  <si>
    <t>(a)+(b)+(c)+(d)</t>
  </si>
  <si>
    <t>(ｄ)</t>
  </si>
  <si>
    <t>２　補助事業に要する経費の配分　　　　　　　　　　　　　　　　　　　　　　　　　　　</t>
  </si>
  <si>
    <t>（３）再生可能熱エネルギー利用設備（木質バイオマス熱利用設備）</t>
    <rPh sb="3" eb="7">
      <t>サイセイカノウ</t>
    </rPh>
    <rPh sb="7" eb="8">
      <t>ネツ</t>
    </rPh>
    <rPh sb="13" eb="15">
      <t>リヨウ</t>
    </rPh>
    <rPh sb="15" eb="17">
      <t>セツビ</t>
    </rPh>
    <rPh sb="18" eb="20">
      <t>モクシツ</t>
    </rPh>
    <rPh sb="25" eb="30">
      <t>ネツリヨウ</t>
    </rPh>
    <phoneticPr fontId="1"/>
  </si>
  <si>
    <t>町補助金</t>
  </si>
  <si>
    <t>(a)</t>
  </si>
  <si>
    <t>自己負担</t>
  </si>
  <si>
    <t>備考</t>
    <rPh sb="0" eb="2">
      <t>ビコウ</t>
    </rPh>
    <phoneticPr fontId="1"/>
  </si>
  <si>
    <t>※パネルとパワコンのうち低い値としてください。</t>
    <rPh sb="12" eb="13">
      <t>ヒク</t>
    </rPh>
    <rPh sb="14" eb="15">
      <t>アタイ</t>
    </rPh>
    <phoneticPr fontId="1"/>
  </si>
  <si>
    <t>(b)</t>
  </si>
  <si>
    <t>４　収支予算</t>
  </si>
  <si>
    <t>補助対象経費</t>
    <rPh sb="0" eb="2">
      <t>ホジョ</t>
    </rPh>
    <rPh sb="2" eb="4">
      <t>タイショウ</t>
    </rPh>
    <rPh sb="4" eb="6">
      <t>ケイヒ</t>
    </rPh>
    <phoneticPr fontId="1"/>
  </si>
  <si>
    <t>(c)</t>
  </si>
  <si>
    <t>メール</t>
  </si>
  <si>
    <t>区　　　　分</t>
  </si>
  <si>
    <t>　次のとおり事業を実施したいので、補助金交付要綱第５条の規定に基づき、北広島町</t>
    <rPh sb="1" eb="2">
      <t>ツギ</t>
    </rPh>
    <rPh sb="35" eb="39">
      <t>キタヒロ</t>
    </rPh>
    <phoneticPr fontId="1"/>
  </si>
  <si>
    <t>収　入</t>
  </si>
  <si>
    <t>自己負担</t>
    <rPh sb="0" eb="4">
      <t>ジコフタン</t>
    </rPh>
    <phoneticPr fontId="1"/>
  </si>
  <si>
    <t>計</t>
  </si>
  <si>
    <t>６　補助事業に要する経費内訳表</t>
    <rPh sb="2" eb="6">
      <t>ホジョジギョウ</t>
    </rPh>
    <rPh sb="7" eb="8">
      <t>ヨウ</t>
    </rPh>
    <rPh sb="10" eb="12">
      <t>ケイヒ</t>
    </rPh>
    <rPh sb="12" eb="15">
      <t>ウチワケヒョウ</t>
    </rPh>
    <phoneticPr fontId="1"/>
  </si>
  <si>
    <t>（単位：円（税抜き））</t>
    <rPh sb="6" eb="9">
      <t>ゼイ</t>
    </rPh>
    <phoneticPr fontId="1"/>
  </si>
  <si>
    <t>支　出</t>
  </si>
  <si>
    <t>補助対象額</t>
    <rPh sb="0" eb="4">
      <t>ホジョタイショウ</t>
    </rPh>
    <rPh sb="4" eb="5">
      <t>ガク</t>
    </rPh>
    <phoneticPr fontId="1"/>
  </si>
  <si>
    <t>　　・その他機器名称、型式、数量等の分かる参考資料</t>
  </si>
  <si>
    <t>５　添付書類</t>
  </si>
  <si>
    <t>　　・事業計画書（様式自由、民間事業者にあっては組織体制についても明記のこと）</t>
  </si>
  <si>
    <t>３　補助事業の完了予定年月日　　　　　　　　</t>
  </si>
  <si>
    <t>ゼロカーボンタウン推進加速化事業補助金を申請します。</t>
    <rPh sb="9" eb="11">
      <t>スイシン</t>
    </rPh>
    <rPh sb="11" eb="14">
      <t>カソクカ</t>
    </rPh>
    <phoneticPr fontId="1"/>
  </si>
  <si>
    <t>金額</t>
    <rPh sb="0" eb="2">
      <t>キンガク</t>
    </rPh>
    <phoneticPr fontId="1"/>
  </si>
  <si>
    <t>町補助</t>
    <rPh sb="0" eb="3">
      <t>チョウホジョ</t>
    </rPh>
    <phoneticPr fontId="1"/>
  </si>
  <si>
    <r>
      <t>数量</t>
    </r>
    <r>
      <rPr>
        <sz val="12"/>
        <color theme="1"/>
        <rFont val="ＭＳ 明朝"/>
      </rPr>
      <t>（軒）</t>
    </r>
    <rPh sb="0" eb="2">
      <t>スウリョウ</t>
    </rPh>
    <rPh sb="3" eb="4">
      <t>ケン</t>
    </rPh>
    <phoneticPr fontId="1"/>
  </si>
  <si>
    <t>氏名(代表者)</t>
  </si>
  <si>
    <t>総事業費</t>
    <rPh sb="0" eb="4">
      <t>ソウジギョウヒ</t>
    </rPh>
    <phoneticPr fontId="1"/>
  </si>
  <si>
    <t>補助率</t>
    <rPh sb="0" eb="3">
      <t>ホジョリツ</t>
    </rPh>
    <phoneticPr fontId="1"/>
  </si>
  <si>
    <t>数量（kWh）</t>
    <rPh sb="0" eb="2">
      <t>スウリョウ</t>
    </rPh>
    <phoneticPr fontId="1"/>
  </si>
  <si>
    <t>町補助金</t>
    <rPh sb="0" eb="4">
      <t>チョウホジョキン</t>
    </rPh>
    <phoneticPr fontId="1"/>
  </si>
  <si>
    <t>定額</t>
    <rPh sb="0" eb="2">
      <t>テイガク</t>
    </rPh>
    <phoneticPr fontId="1"/>
  </si>
  <si>
    <t>電話番号</t>
    <rPh sb="0" eb="4">
      <t>デンワバンゴウ</t>
    </rPh>
    <phoneticPr fontId="1"/>
  </si>
  <si>
    <t>　　　②太陽光発電設備（民間事業者用）</t>
    <rPh sb="4" eb="9">
      <t>タイヨウコウハツデン</t>
    </rPh>
    <rPh sb="9" eb="11">
      <t>セツビ</t>
    </rPh>
    <rPh sb="12" eb="18">
      <t>ミンカンジギョウシャヨウ</t>
    </rPh>
    <phoneticPr fontId="1"/>
  </si>
  <si>
    <t>数量（式）</t>
    <rPh sb="0" eb="2">
      <t>スウリョウ</t>
    </rPh>
    <rPh sb="3" eb="4">
      <t>シキ</t>
    </rPh>
    <phoneticPr fontId="1"/>
  </si>
  <si>
    <t>数量（台）</t>
    <rPh sb="0" eb="2">
      <t>スウリョウ</t>
    </rPh>
    <rPh sb="3" eb="4">
      <t>ダイ</t>
    </rPh>
    <phoneticPr fontId="1"/>
  </si>
  <si>
    <t>総事業費</t>
    <rPh sb="0" eb="1">
      <t>ソウ</t>
    </rPh>
    <phoneticPr fontId="1"/>
  </si>
  <si>
    <r>
      <t>数量</t>
    </r>
    <r>
      <rPr>
        <vertAlign val="superscript"/>
        <sz val="12"/>
        <color theme="1"/>
        <rFont val="ＭＳ 明朝"/>
      </rPr>
      <t>※</t>
    </r>
    <r>
      <rPr>
        <sz val="12"/>
        <color theme="1"/>
        <rFont val="ＭＳ 明朝"/>
      </rPr>
      <t>（kW）</t>
    </r>
    <rPh sb="0" eb="2">
      <t>スウリョウ</t>
    </rPh>
    <phoneticPr fontId="1"/>
  </si>
  <si>
    <t>　北広島町長　様</t>
    <rPh sb="1" eb="4">
      <t>キタヒロシマ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</si>
  <si>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phoneticPr fontId="1"/>
  </si>
  <si>
    <t>　　・営利を目的としない民間団体等にあっては、当該団体等の規約等の写し</t>
  </si>
  <si>
    <t>　　・見積書　</t>
  </si>
  <si>
    <t>（申請者）</t>
    <rPh sb="1" eb="4">
      <t>シンセイシャ</t>
    </rPh>
    <phoneticPr fontId="1"/>
  </si>
  <si>
    <t>　　・誓約書及び同意書</t>
    <rPh sb="3" eb="6">
      <t>セイヤクショ</t>
    </rPh>
    <rPh sb="6" eb="7">
      <t>オヨ</t>
    </rPh>
    <rPh sb="8" eb="11">
      <t>ドウイショ</t>
    </rPh>
    <phoneticPr fontId="1"/>
  </si>
  <si>
    <t>　　年度　北広島町ゼロカーボンタウン推進加速化事業補助金交付申請書</t>
    <rPh sb="2" eb="4">
      <t>ネンド</t>
    </rPh>
    <rPh sb="5" eb="8">
      <t>キタヒロシマ</t>
    </rPh>
    <rPh sb="18" eb="22">
      <t>スイシン</t>
    </rPh>
    <rPh sb="22" eb="23">
      <t>カ</t>
    </rPh>
    <phoneticPr fontId="1"/>
  </si>
  <si>
    <r>
      <t>（２）蓄電池設備　</t>
    </r>
    <r>
      <rPr>
        <sz val="9"/>
        <color theme="1"/>
        <rFont val="ＭＳ 明朝"/>
      </rPr>
      <t>※（１）と同時設置</t>
    </r>
    <rPh sb="3" eb="6">
      <t>チクデンチ</t>
    </rPh>
    <rPh sb="6" eb="8">
      <t>セツビ</t>
    </rPh>
    <rPh sb="14" eb="18">
      <t>ドウシ</t>
    </rPh>
    <phoneticPr fontId="1"/>
  </si>
  <si>
    <t>※金額は税抜</t>
    <rPh sb="1" eb="3">
      <t>キンガク</t>
    </rPh>
    <rPh sb="4" eb="6">
      <t>ゼイヌキ</t>
    </rPh>
    <phoneticPr fontId="1"/>
  </si>
  <si>
    <t>（４）①高効率空調機器（一般家庭）</t>
    <rPh sb="4" eb="7">
      <t>コウコウリツ</t>
    </rPh>
    <rPh sb="7" eb="9">
      <t>クウチョウ</t>
    </rPh>
    <rPh sb="9" eb="11">
      <t>キキ</t>
    </rPh>
    <rPh sb="12" eb="16">
      <t>イッパ</t>
    </rPh>
    <phoneticPr fontId="1"/>
  </si>
  <si>
    <t>　　　②高効率空調機器（民間事業者用）</t>
    <rPh sb="4" eb="7">
      <t>コウコウリツ</t>
    </rPh>
    <rPh sb="7" eb="9">
      <t>クウチョウ</t>
    </rPh>
    <rPh sb="9" eb="11">
      <t>キキ</t>
    </rPh>
    <rPh sb="12" eb="17">
      <t>ミンカンジ</t>
    </rPh>
    <rPh sb="17" eb="18">
      <t>ヨウ</t>
    </rPh>
    <phoneticPr fontId="1"/>
  </si>
  <si>
    <t>（５）高効率給湯機器</t>
    <rPh sb="3" eb="6">
      <t>コウコウリツ</t>
    </rPh>
    <rPh sb="6" eb="8">
      <t>キュウトウ</t>
    </rPh>
    <rPh sb="8" eb="10">
      <t>キキ</t>
    </rPh>
    <phoneticPr fontId="1"/>
  </si>
  <si>
    <t>（６）高効率照明機器（業務用）</t>
    <rPh sb="3" eb="8">
      <t>コウコウリツショウメイ</t>
    </rPh>
    <rPh sb="8" eb="10">
      <t>キキ</t>
    </rPh>
    <rPh sb="11" eb="14">
      <t>ギョウムヨウ</t>
    </rPh>
    <phoneticPr fontId="1"/>
  </si>
  <si>
    <t>（７）ZEH　～ネット・ゼロ・エネルギー・ハウス～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</si>
</sst>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&quot;　下記のとおり事業を実施したいので、補助金交付要綱第４条の規定に基づき、美郷町ゼロカーボン促進事業補助金&quot;\ \ 0\ &quot;円を交付されたく申請します。&quot;"/>
    <numFmt numFmtId="177" formatCode="[$-411]ggg\ \ e&quot;年&quot;\ \ m&quot;月&quot;\ \ d&quot;日&quot;;@"/>
    <numFmt numFmtId="178" formatCode="#,##0;[Red]\-#,##0&quot;　　&quot;"/>
    <numFmt numFmtId="179" formatCode="0.00_ &quot;kW&quot;"/>
    <numFmt numFmtId="180" formatCode="0.00_ &quot;kWh&quot;"/>
    <numFmt numFmtId="181" formatCode="0_ &quot;台&quot;"/>
    <numFmt numFmtId="182" formatCode="0_ &quot;式&quot;"/>
    <numFmt numFmtId="183" formatCode="0_ &quot;軒&quot;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1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shrinkToFit="1"/>
    </xf>
    <xf numFmtId="38" fontId="2" fillId="2" borderId="6" xfId="1" applyFont="1" applyFill="1" applyBorder="1" applyAlignment="1" applyProtection="1">
      <alignment horizontal="right" indent="2"/>
      <protection locked="0"/>
    </xf>
    <xf numFmtId="38" fontId="4" fillId="0" borderId="0" xfId="1" applyFont="1" applyFill="1" applyBorder="1" applyAlignment="1">
      <alignment vertical="top"/>
    </xf>
    <xf numFmtId="38" fontId="2" fillId="2" borderId="6" xfId="1" applyNumberFormat="1" applyFont="1" applyFill="1" applyBorder="1" applyAlignment="1" applyProtection="1">
      <alignment horizontal="right" indent="1"/>
      <protection locked="0"/>
    </xf>
    <xf numFmtId="38" fontId="2" fillId="0" borderId="0" xfId="1" applyNumberFormat="1" applyFont="1" applyFill="1" applyAlignment="1" applyProtection="1">
      <alignment horizontal="right" indent="1"/>
      <protection locked="0"/>
    </xf>
    <xf numFmtId="38" fontId="2" fillId="2" borderId="0" xfId="1" applyNumberFormat="1" applyFont="1" applyFill="1" applyAlignment="1" applyProtection="1">
      <alignment horizontal="right" inden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8" fontId="2" fillId="0" borderId="0" xfId="1" applyFont="1" applyFill="1" applyBorder="1" applyAlignment="1">
      <alignment horizontal="right" indent="2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/>
    </xf>
    <xf numFmtId="0" fontId="5" fillId="0" borderId="6" xfId="0" applyFont="1" applyBorder="1"/>
    <xf numFmtId="0" fontId="2" fillId="0" borderId="13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0" borderId="0" xfId="0" applyNumberFormat="1" applyFont="1" applyAlignment="1" applyProtection="1">
      <alignment horizontal="right"/>
      <protection locked="0"/>
    </xf>
    <xf numFmtId="0" fontId="2" fillId="0" borderId="6" xfId="0" applyFont="1" applyBorder="1" applyAlignment="1">
      <alignment horizontal="distributed" indent="3"/>
    </xf>
    <xf numFmtId="38" fontId="2" fillId="0" borderId="6" xfId="0" applyNumberFormat="1" applyFont="1" applyBorder="1"/>
    <xf numFmtId="178" fontId="2" fillId="0" borderId="6" xfId="1" applyNumberFormat="1" applyFont="1" applyBorder="1" applyAlignment="1">
      <alignment horizontal="right"/>
    </xf>
    <xf numFmtId="179" fontId="2" fillId="2" borderId="6" xfId="0" applyNumberFormat="1" applyFont="1" applyFill="1" applyBorder="1" applyAlignment="1" applyProtection="1">
      <alignment horizontal="center"/>
      <protection locked="0"/>
    </xf>
    <xf numFmtId="179" fontId="2" fillId="0" borderId="0" xfId="0" applyNumberFormat="1" applyFont="1" applyAlignment="1">
      <alignment horizontal="center"/>
    </xf>
    <xf numFmtId="180" fontId="2" fillId="2" borderId="6" xfId="0" applyNumberFormat="1" applyFont="1" applyFill="1" applyBorder="1" applyAlignment="1" applyProtection="1">
      <alignment horizontal="center"/>
      <protection locked="0"/>
    </xf>
    <xf numFmtId="180" fontId="2" fillId="0" borderId="0" xfId="0" applyNumberFormat="1" applyFont="1" applyFill="1" applyAlignment="1" applyProtection="1">
      <alignment horizontal="center"/>
      <protection locked="0"/>
    </xf>
    <xf numFmtId="181" fontId="2" fillId="2" borderId="6" xfId="0" applyNumberFormat="1" applyFont="1" applyFill="1" applyBorder="1" applyAlignment="1" applyProtection="1">
      <alignment horizontal="center"/>
      <protection locked="0"/>
    </xf>
    <xf numFmtId="181" fontId="2" fillId="0" borderId="0" xfId="0" applyNumberFormat="1" applyFont="1" applyFill="1" applyAlignment="1" applyProtection="1">
      <alignment horizontal="center"/>
      <protection locked="0"/>
    </xf>
    <xf numFmtId="182" fontId="2" fillId="2" borderId="6" xfId="0" applyNumberFormat="1" applyFont="1" applyFill="1" applyBorder="1" applyAlignment="1" applyProtection="1">
      <alignment horizontal="center"/>
      <protection locked="0"/>
    </xf>
    <xf numFmtId="182" fontId="2" fillId="0" borderId="0" xfId="0" applyNumberFormat="1" applyFont="1" applyFill="1" applyAlignment="1" applyProtection="1">
      <alignment horizontal="center"/>
      <protection locked="0"/>
    </xf>
    <xf numFmtId="182" fontId="2" fillId="2" borderId="0" xfId="0" applyNumberFormat="1" applyFont="1" applyFill="1" applyAlignment="1" applyProtection="1">
      <alignment horizontal="center"/>
      <protection locked="0"/>
    </xf>
    <xf numFmtId="183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distributed"/>
      <protection locked="0"/>
    </xf>
    <xf numFmtId="0" fontId="2" fillId="0" borderId="0" xfId="0" applyFont="1" applyAlignment="1" applyProtection="1">
      <alignment horizontal="distributed"/>
      <protection locked="0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distributed" indent="3"/>
    </xf>
    <xf numFmtId="38" fontId="2" fillId="0" borderId="6" xfId="1" applyFont="1" applyBorder="1" applyAlignment="1">
      <alignment horizontal="right" indent="2"/>
    </xf>
    <xf numFmtId="38" fontId="2" fillId="0" borderId="6" xfId="1" applyNumberFormat="1" applyFont="1" applyFill="1" applyBorder="1" applyAlignment="1" applyProtection="1">
      <alignment horizontal="right" indent="1"/>
      <protection locked="0"/>
    </xf>
    <xf numFmtId="38" fontId="2" fillId="0" borderId="6" xfId="1" applyNumberFormat="1" applyFont="1" applyFill="1" applyBorder="1" applyAlignment="1">
      <alignment horizontal="right" indent="1"/>
    </xf>
    <xf numFmtId="38" fontId="2" fillId="0" borderId="0" xfId="1" applyNumberFormat="1" applyFont="1" applyFill="1" applyAlignment="1">
      <alignment horizontal="right" indent="1"/>
    </xf>
    <xf numFmtId="0" fontId="2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shrinkToFit="1"/>
      <protection locked="0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2" fontId="2" fillId="0" borderId="6" xfId="0" applyNumberFormat="1" applyFont="1" applyFill="1" applyBorder="1" applyAlignment="1">
      <alignment horizontal="center"/>
    </xf>
    <xf numFmtId="12" fontId="2" fillId="0" borderId="0" xfId="0" applyNumberFormat="1" applyFont="1" applyFill="1" applyAlignment="1">
      <alignment horizontal="center"/>
    </xf>
    <xf numFmtId="58" fontId="2" fillId="0" borderId="0" xfId="0" applyNumberFormat="1" applyFont="1" applyAlignment="1" applyProtection="1">
      <alignment horizontal="right"/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alignment shrinkToFi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38" fontId="2" fillId="0" borderId="0" xfId="1" applyFont="1" applyAlignment="1">
      <alignment horizontal="right" indent="2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77"/>
  <sheetViews>
    <sheetView tabSelected="1" workbookViewId="0">
      <selection activeCell="A4" sqref="A4"/>
    </sheetView>
  </sheetViews>
  <sheetFormatPr defaultColWidth="8.8125" defaultRowHeight="19.8" customHeight="1"/>
  <cols>
    <col min="1" max="1" width="4.3125" style="1" customWidth="1"/>
    <col min="2" max="13" width="6.5" style="1" customWidth="1"/>
    <col min="14" max="16384" width="8.8125" style="1"/>
  </cols>
  <sheetData>
    <row r="1" spans="1:13" ht="19.25" customHeight="1">
      <c r="A1" s="2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9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72" t="s">
        <v>6</v>
      </c>
      <c r="L2" s="75"/>
      <c r="M2" s="75"/>
    </row>
    <row r="3" spans="1:13" ht="19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25" customHeight="1">
      <c r="A4" s="3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25" customHeight="1">
      <c r="A5" s="3"/>
      <c r="B5" s="3"/>
      <c r="C5" s="3"/>
      <c r="D5" s="3"/>
      <c r="E5" s="3"/>
      <c r="F5" s="3"/>
      <c r="G5" s="3" t="s">
        <v>55</v>
      </c>
      <c r="H5" s="3"/>
      <c r="I5" s="3"/>
      <c r="J5" s="3"/>
      <c r="K5" s="3"/>
      <c r="L5" s="3"/>
      <c r="M5" s="3"/>
    </row>
    <row r="6" spans="1:13" ht="19.25" customHeight="1">
      <c r="A6" s="3"/>
      <c r="B6" s="3"/>
      <c r="C6" s="3"/>
      <c r="D6" s="3"/>
      <c r="E6" s="3"/>
      <c r="F6" s="3"/>
      <c r="G6" s="53" t="s">
        <v>7</v>
      </c>
      <c r="H6" s="53"/>
      <c r="I6" s="61"/>
      <c r="J6" s="3"/>
      <c r="K6" s="3"/>
      <c r="L6" s="3"/>
      <c r="M6" s="3"/>
    </row>
    <row r="7" spans="1:13" ht="19.25" customHeight="1">
      <c r="A7" s="3"/>
      <c r="B7" s="3"/>
      <c r="C7" s="3"/>
      <c r="D7" s="3"/>
      <c r="E7" s="3"/>
      <c r="F7" s="3"/>
      <c r="H7" s="54"/>
      <c r="I7" s="54"/>
      <c r="J7" s="3"/>
      <c r="K7" s="3"/>
      <c r="L7" s="3"/>
      <c r="M7" s="3"/>
    </row>
    <row r="8" spans="1:13" ht="19.25" customHeight="1">
      <c r="A8" s="3"/>
      <c r="B8" s="3"/>
      <c r="C8" s="3"/>
      <c r="D8" s="3"/>
      <c r="E8" s="3"/>
      <c r="F8" s="3"/>
      <c r="G8" s="53" t="s">
        <v>39</v>
      </c>
      <c r="H8" s="53"/>
      <c r="I8" s="3"/>
      <c r="J8" s="3"/>
      <c r="K8" s="3"/>
      <c r="L8" s="3"/>
      <c r="M8" s="75"/>
    </row>
    <row r="9" spans="1:13" ht="19.25" customHeight="1">
      <c r="A9" s="3"/>
      <c r="B9" s="3"/>
      <c r="C9" s="3"/>
      <c r="D9" s="3"/>
      <c r="E9" s="3"/>
      <c r="F9" s="3"/>
      <c r="G9" s="53" t="s">
        <v>45</v>
      </c>
      <c r="H9" s="53"/>
      <c r="I9" s="62"/>
      <c r="J9" s="64"/>
      <c r="K9" s="3"/>
      <c r="L9" s="3"/>
      <c r="M9" s="3"/>
    </row>
    <row r="10" spans="1:13" ht="19.25" customHeight="1">
      <c r="A10" s="3"/>
      <c r="B10" s="3"/>
      <c r="C10" s="3"/>
      <c r="D10" s="3"/>
      <c r="E10" s="3"/>
      <c r="F10" s="3"/>
      <c r="G10" s="53" t="s">
        <v>21</v>
      </c>
      <c r="H10" s="53"/>
      <c r="I10" s="3"/>
      <c r="J10" s="64"/>
      <c r="K10" s="3"/>
      <c r="L10" s="3"/>
      <c r="M10" s="3"/>
    </row>
    <row r="11" spans="1:13" ht="19.25" customHeight="1">
      <c r="A11" s="3"/>
      <c r="B11" s="3"/>
      <c r="C11" s="3"/>
      <c r="D11" s="3"/>
      <c r="E11" s="3"/>
      <c r="F11" s="3"/>
      <c r="G11" s="54"/>
      <c r="H11" s="54"/>
      <c r="I11" s="63"/>
      <c r="J11" s="64"/>
      <c r="K11" s="3"/>
      <c r="L11" s="3"/>
      <c r="M11" s="3"/>
    </row>
    <row r="12" spans="1:13" ht="19.25" customHeight="1">
      <c r="A12" s="4" t="s">
        <v>57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9.25" customHeight="1"/>
    <row r="14" spans="1:13" ht="18" customHeight="1">
      <c r="A14" s="5" t="s">
        <v>23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8" customHeight="1">
      <c r="A15" s="6" t="s">
        <v>35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1.45" customHeight="1">
      <c r="A16" s="6"/>
      <c r="B16" s="6"/>
      <c r="C16" s="6"/>
      <c r="D16" s="6"/>
      <c r="E16" s="6"/>
      <c r="F16" s="6"/>
    </row>
    <row r="17" spans="1:13" ht="19.25" customHeight="1">
      <c r="A17" s="1" t="s">
        <v>3</v>
      </c>
    </row>
    <row r="18" spans="1:13" ht="19.25" customHeight="1">
      <c r="B18" s="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78"/>
    </row>
    <row r="19" spans="1:13" ht="19.25" customHeight="1">
      <c r="B19" s="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79"/>
    </row>
    <row r="20" spans="1:13" ht="19.25" customHeight="1">
      <c r="A20" s="1" t="s">
        <v>10</v>
      </c>
      <c r="G20" s="55"/>
      <c r="M20" s="55" t="s">
        <v>28</v>
      </c>
    </row>
    <row r="21" spans="1:13" ht="19.25" customHeight="1">
      <c r="B21" s="10" t="s">
        <v>49</v>
      </c>
      <c r="C21" s="24"/>
      <c r="D21" s="10"/>
      <c r="E21" s="33"/>
      <c r="F21" s="36"/>
      <c r="G21" s="33"/>
      <c r="H21" s="36"/>
      <c r="I21" s="33"/>
      <c r="J21" s="36"/>
      <c r="K21" s="24"/>
      <c r="L21" s="76" t="s">
        <v>4</v>
      </c>
      <c r="M21" s="80"/>
    </row>
    <row r="22" spans="1:13" ht="19.25" customHeight="1">
      <c r="B22" s="11" t="s">
        <v>8</v>
      </c>
      <c r="C22" s="25"/>
      <c r="D22" s="29" t="s">
        <v>5</v>
      </c>
      <c r="E22" s="34"/>
      <c r="F22" s="37" t="s">
        <v>12</v>
      </c>
      <c r="G22" s="37"/>
      <c r="H22" s="37" t="s">
        <v>14</v>
      </c>
      <c r="I22" s="37"/>
      <c r="J22" s="37" t="s">
        <v>4</v>
      </c>
      <c r="K22" s="37"/>
      <c r="L22" s="10" t="s">
        <v>2</v>
      </c>
      <c r="M22" s="24"/>
    </row>
    <row r="23" spans="1:13" ht="19.25" customHeight="1">
      <c r="B23" s="12"/>
      <c r="C23" s="26"/>
      <c r="D23" s="30"/>
      <c r="E23" s="35"/>
      <c r="F23" s="38" t="s">
        <v>13</v>
      </c>
      <c r="G23" s="38"/>
      <c r="H23" s="38" t="s">
        <v>17</v>
      </c>
      <c r="I23" s="38"/>
      <c r="J23" s="38" t="s">
        <v>20</v>
      </c>
      <c r="K23" s="38"/>
      <c r="L23" s="30" t="s">
        <v>9</v>
      </c>
      <c r="M23" s="35"/>
    </row>
    <row r="24" spans="1:13" ht="19.25" customHeight="1">
      <c r="B24" s="13">
        <f>B45+B49+B53+B61+B73+B69+B77+B57+B65</f>
        <v>0</v>
      </c>
      <c r="C24" s="27"/>
      <c r="D24" s="31">
        <f>D45+D49+D53+D61+D73+D69+D77+D57+D65</f>
        <v>0</v>
      </c>
      <c r="E24" s="14"/>
      <c r="F24" s="31">
        <f>K45+K49+K53+K61+K73+K69+K77+K57+K65</f>
        <v>0</v>
      </c>
      <c r="G24" s="14"/>
      <c r="H24" s="31">
        <f>B24-F24-J24-L24</f>
        <v>0</v>
      </c>
      <c r="I24" s="14"/>
      <c r="J24" s="65"/>
      <c r="K24" s="65"/>
      <c r="L24" s="77"/>
      <c r="M24" s="81"/>
    </row>
    <row r="25" spans="1:13" ht="19.25" customHeight="1"/>
    <row r="26" spans="1:13" ht="19.25" customHeight="1">
      <c r="A26" s="1" t="s">
        <v>34</v>
      </c>
      <c r="F26" s="39" t="s">
        <v>0</v>
      </c>
      <c r="G26" s="39"/>
      <c r="H26" s="39"/>
      <c r="I26" s="39"/>
    </row>
    <row r="27" spans="1:13" ht="19.25" customHeight="1"/>
    <row r="28" spans="1:13" ht="19.25" customHeight="1">
      <c r="A28" s="1" t="s">
        <v>18</v>
      </c>
      <c r="M28" s="55" t="s">
        <v>28</v>
      </c>
    </row>
    <row r="29" spans="1:13" ht="19.25" customHeight="1">
      <c r="B29" s="14" t="s">
        <v>22</v>
      </c>
      <c r="C29" s="14"/>
      <c r="D29" s="32"/>
      <c r="E29" s="32"/>
      <c r="F29" s="40" t="s">
        <v>36</v>
      </c>
      <c r="G29" s="56"/>
      <c r="H29" s="56"/>
      <c r="I29" s="56"/>
      <c r="J29" s="40" t="s">
        <v>15</v>
      </c>
      <c r="K29" s="56"/>
      <c r="L29" s="56"/>
      <c r="M29" s="56"/>
    </row>
    <row r="30" spans="1:13" ht="19.25" customHeight="1">
      <c r="B30" s="15" t="s">
        <v>24</v>
      </c>
      <c r="C30" s="15"/>
      <c r="D30" s="14" t="s">
        <v>25</v>
      </c>
      <c r="E30" s="14"/>
      <c r="F30" s="41">
        <f>H24</f>
        <v>0</v>
      </c>
      <c r="G30" s="32"/>
      <c r="H30" s="32"/>
      <c r="I30" s="32"/>
      <c r="J30" s="66"/>
      <c r="K30" s="73"/>
      <c r="L30" s="73"/>
      <c r="M30" s="73"/>
    </row>
    <row r="31" spans="1:13" ht="19.25" customHeight="1">
      <c r="B31" s="15"/>
      <c r="C31" s="15"/>
      <c r="D31" s="14" t="s">
        <v>37</v>
      </c>
      <c r="E31" s="14"/>
      <c r="F31" s="41">
        <f>F24</f>
        <v>0</v>
      </c>
      <c r="G31" s="32"/>
      <c r="H31" s="32"/>
      <c r="I31" s="32"/>
      <c r="J31" s="67"/>
      <c r="K31" s="74"/>
      <c r="L31" s="74"/>
      <c r="M31" s="74"/>
    </row>
    <row r="32" spans="1:13" ht="19.25" customHeight="1">
      <c r="B32" s="15"/>
      <c r="C32" s="15"/>
      <c r="D32" s="14" t="s">
        <v>26</v>
      </c>
      <c r="E32" s="14"/>
      <c r="F32" s="42">
        <f>F30+F31</f>
        <v>0</v>
      </c>
      <c r="G32" s="32"/>
      <c r="H32" s="32"/>
      <c r="I32" s="32"/>
      <c r="J32" s="66"/>
      <c r="K32" s="73"/>
      <c r="L32" s="73"/>
      <c r="M32" s="73"/>
    </row>
    <row r="33" spans="1:13" ht="19.25" customHeight="1">
      <c r="B33" s="15" t="s">
        <v>29</v>
      </c>
      <c r="C33" s="15"/>
      <c r="D33" s="14"/>
      <c r="E33" s="14"/>
      <c r="F33" s="41">
        <f>B24</f>
        <v>0</v>
      </c>
      <c r="G33" s="32"/>
      <c r="H33" s="32"/>
      <c r="I33" s="32"/>
      <c r="J33" s="66"/>
      <c r="K33" s="73"/>
      <c r="L33" s="73"/>
      <c r="M33" s="73"/>
    </row>
    <row r="34" spans="1:13" ht="19.25" customHeight="1">
      <c r="B34" s="15"/>
      <c r="C34" s="15"/>
      <c r="D34" s="14" t="s">
        <v>26</v>
      </c>
      <c r="E34" s="14"/>
      <c r="F34" s="42">
        <f>F33</f>
        <v>0</v>
      </c>
      <c r="G34" s="32"/>
      <c r="H34" s="32"/>
      <c r="I34" s="32"/>
      <c r="J34" s="66"/>
      <c r="K34" s="73"/>
      <c r="L34" s="73"/>
      <c r="M34" s="73"/>
    </row>
    <row r="35" spans="1:13" ht="19.25" customHeight="1"/>
    <row r="36" spans="1:13" ht="19.25" customHeight="1">
      <c r="A36" s="1" t="s">
        <v>32</v>
      </c>
    </row>
    <row r="37" spans="1:13" ht="19.25" customHeight="1">
      <c r="A37" s="1" t="s">
        <v>33</v>
      </c>
    </row>
    <row r="38" spans="1:13" ht="19.25" customHeight="1">
      <c r="A38" s="1" t="s">
        <v>56</v>
      </c>
    </row>
    <row r="39" spans="1:13" ht="19.25" customHeight="1">
      <c r="A39" s="1" t="s">
        <v>54</v>
      </c>
    </row>
    <row r="40" spans="1:13" ht="19.25" customHeight="1">
      <c r="A40" s="1" t="s">
        <v>31</v>
      </c>
    </row>
    <row r="41" spans="1:13" ht="19.8" customHeight="1">
      <c r="A41" s="1" t="s">
        <v>53</v>
      </c>
    </row>
    <row r="42" spans="1:13" ht="21" customHeight="1">
      <c r="A42" s="1" t="s">
        <v>27</v>
      </c>
      <c r="M42" s="55" t="s">
        <v>59</v>
      </c>
    </row>
    <row r="43" spans="1:13" ht="19.5" customHeight="1">
      <c r="A43" s="1" t="s">
        <v>1</v>
      </c>
      <c r="B43" s="16"/>
      <c r="C43" s="16"/>
    </row>
    <row r="44" spans="1:13" ht="15.75" customHeight="1">
      <c r="A44" s="7"/>
      <c r="B44" s="15" t="s">
        <v>40</v>
      </c>
      <c r="C44" s="15"/>
      <c r="D44" s="15" t="s">
        <v>19</v>
      </c>
      <c r="E44" s="15"/>
      <c r="F44" s="15" t="s">
        <v>50</v>
      </c>
      <c r="G44" s="15"/>
      <c r="H44" s="15" t="s">
        <v>30</v>
      </c>
      <c r="I44" s="15"/>
      <c r="J44" s="15" t="s">
        <v>41</v>
      </c>
      <c r="K44" s="15" t="s">
        <v>43</v>
      </c>
      <c r="L44" s="15"/>
      <c r="M44" s="82"/>
    </row>
    <row r="45" spans="1:13" ht="16.5" customHeight="1">
      <c r="A45" s="7"/>
      <c r="B45" s="17"/>
      <c r="C45" s="17"/>
      <c r="D45" s="17"/>
      <c r="E45" s="17"/>
      <c r="F45" s="43"/>
      <c r="G45" s="43"/>
      <c r="H45" s="57">
        <f>IF(ROUNDDOWN(ROUNDDOWN(F45,0)*70000,-3)&lt;=700000,ROUNDDOWN(ROUNDDOWN(F45,0)*70000,-3),700000)</f>
        <v>0</v>
      </c>
      <c r="I45" s="57"/>
      <c r="J45" s="68" t="s">
        <v>44</v>
      </c>
      <c r="K45" s="57">
        <f>H45</f>
        <v>0</v>
      </c>
      <c r="L45" s="57"/>
      <c r="M45" s="82"/>
    </row>
    <row r="46" spans="1:13" ht="16.25" customHeight="1">
      <c r="A46" s="7"/>
      <c r="B46" s="18" t="s">
        <v>16</v>
      </c>
      <c r="C46" s="28"/>
      <c r="D46" s="28"/>
      <c r="E46" s="28"/>
      <c r="F46" s="44"/>
      <c r="G46" s="44"/>
      <c r="H46" s="28"/>
      <c r="I46" s="28"/>
      <c r="J46" s="69"/>
      <c r="K46" s="28"/>
      <c r="L46" s="28"/>
      <c r="M46" s="82"/>
    </row>
    <row r="47" spans="1:13" ht="19.5" customHeight="1">
      <c r="A47" s="1" t="s">
        <v>46</v>
      </c>
      <c r="B47" s="16"/>
      <c r="C47" s="16"/>
      <c r="D47" s="16"/>
      <c r="E47" s="16"/>
    </row>
    <row r="48" spans="1:13" ht="15.75" customHeight="1">
      <c r="A48" s="7"/>
      <c r="B48" s="15" t="s">
        <v>40</v>
      </c>
      <c r="C48" s="15"/>
      <c r="D48" s="15" t="s">
        <v>19</v>
      </c>
      <c r="E48" s="15"/>
      <c r="F48" s="15" t="s">
        <v>50</v>
      </c>
      <c r="G48" s="15"/>
      <c r="H48" s="15" t="s">
        <v>30</v>
      </c>
      <c r="I48" s="15"/>
      <c r="J48" s="15" t="s">
        <v>41</v>
      </c>
      <c r="K48" s="15" t="s">
        <v>43</v>
      </c>
      <c r="L48" s="15"/>
      <c r="M48" s="82"/>
    </row>
    <row r="49" spans="1:13" ht="16.5" customHeight="1">
      <c r="A49" s="7"/>
      <c r="B49" s="19"/>
      <c r="C49" s="19"/>
      <c r="D49" s="19"/>
      <c r="E49" s="19"/>
      <c r="F49" s="43"/>
      <c r="G49" s="43"/>
      <c r="H49" s="57">
        <f>IF(ROUNDDOWN(ROUNDDOWN(F49,0)*50000,-3)&lt;=10000000,ROUNDDOWN(ROUNDDOWN(F49,0)*50000,-3),10000000)</f>
        <v>0</v>
      </c>
      <c r="I49" s="57"/>
      <c r="J49" s="68" t="s">
        <v>44</v>
      </c>
      <c r="K49" s="57">
        <f>H49</f>
        <v>0</v>
      </c>
      <c r="L49" s="57"/>
      <c r="M49" s="82"/>
    </row>
    <row r="50" spans="1:13" ht="16.25" customHeight="1">
      <c r="A50" s="7"/>
      <c r="B50" s="18" t="s">
        <v>16</v>
      </c>
      <c r="C50" s="28"/>
      <c r="D50" s="28"/>
      <c r="E50" s="28"/>
      <c r="F50" s="44"/>
      <c r="G50" s="44"/>
      <c r="H50" s="28"/>
      <c r="I50" s="28"/>
      <c r="J50" s="69"/>
      <c r="K50" s="28"/>
      <c r="L50" s="28"/>
      <c r="M50" s="82"/>
    </row>
    <row r="51" spans="1:13" ht="19.5" customHeight="1">
      <c r="A51" s="1" t="s">
        <v>58</v>
      </c>
      <c r="B51" s="16"/>
      <c r="C51" s="16"/>
      <c r="D51" s="16"/>
      <c r="E51" s="16"/>
    </row>
    <row r="52" spans="1:13" ht="15.75" customHeight="1">
      <c r="A52" s="7"/>
      <c r="B52" s="15" t="s">
        <v>40</v>
      </c>
      <c r="C52" s="15"/>
      <c r="D52" s="15" t="s">
        <v>19</v>
      </c>
      <c r="E52" s="15"/>
      <c r="F52" s="15" t="s">
        <v>42</v>
      </c>
      <c r="G52" s="15"/>
      <c r="H52" s="15" t="s">
        <v>30</v>
      </c>
      <c r="I52" s="15"/>
      <c r="J52" s="15" t="s">
        <v>41</v>
      </c>
      <c r="K52" s="15" t="s">
        <v>43</v>
      </c>
      <c r="L52" s="15"/>
      <c r="M52" s="82"/>
    </row>
    <row r="53" spans="1:13" ht="16.5" customHeight="1">
      <c r="A53" s="7"/>
      <c r="B53" s="19"/>
      <c r="C53" s="19"/>
      <c r="D53" s="19"/>
      <c r="E53" s="19"/>
      <c r="F53" s="45"/>
      <c r="G53" s="45"/>
      <c r="H53" s="58"/>
      <c r="I53" s="58"/>
      <c r="J53" s="70">
        <v>0.33333333333333331</v>
      </c>
      <c r="K53" s="58"/>
      <c r="L53" s="58"/>
      <c r="M53" s="82"/>
    </row>
    <row r="54" spans="1:13" ht="16.5" customHeight="1">
      <c r="A54" s="7"/>
      <c r="B54" s="20"/>
      <c r="C54" s="20"/>
      <c r="D54" s="20"/>
      <c r="E54" s="20"/>
      <c r="F54" s="46"/>
      <c r="G54" s="46"/>
      <c r="H54" s="20"/>
      <c r="I54" s="20"/>
      <c r="J54" s="71"/>
      <c r="K54" s="20"/>
      <c r="L54" s="20"/>
      <c r="M54" s="82"/>
    </row>
    <row r="55" spans="1:13" ht="19.5" customHeight="1">
      <c r="A55" s="1" t="s">
        <v>11</v>
      </c>
      <c r="B55" s="16"/>
      <c r="C55" s="16"/>
      <c r="D55" s="16"/>
      <c r="E55" s="16"/>
    </row>
    <row r="56" spans="1:13" ht="15.75" customHeight="1">
      <c r="A56" s="7"/>
      <c r="B56" s="15" t="s">
        <v>40</v>
      </c>
      <c r="C56" s="15"/>
      <c r="D56" s="15" t="s">
        <v>19</v>
      </c>
      <c r="E56" s="15"/>
      <c r="F56" s="15" t="s">
        <v>48</v>
      </c>
      <c r="G56" s="15"/>
      <c r="H56" s="15" t="s">
        <v>30</v>
      </c>
      <c r="I56" s="15"/>
      <c r="J56" s="15" t="s">
        <v>41</v>
      </c>
      <c r="K56" s="15" t="s">
        <v>43</v>
      </c>
      <c r="L56" s="15"/>
      <c r="M56" s="82"/>
    </row>
    <row r="57" spans="1:13" ht="16.5" customHeight="1">
      <c r="A57" s="7"/>
      <c r="B57" s="19"/>
      <c r="C57" s="19"/>
      <c r="D57" s="19"/>
      <c r="E57" s="19"/>
      <c r="F57" s="47"/>
      <c r="G57" s="47"/>
      <c r="H57" s="59">
        <f>D57*F57</f>
        <v>0</v>
      </c>
      <c r="I57" s="59"/>
      <c r="J57" s="70">
        <v>0.66666666666666663</v>
      </c>
      <c r="K57" s="59">
        <f>IF(ROUNDDOWN(H57,-3)&lt;=750000,(ROUNDDOWN(H57*J57,-3)),500000)</f>
        <v>0</v>
      </c>
      <c r="L57" s="59"/>
      <c r="M57" s="82"/>
    </row>
    <row r="58" spans="1:13" ht="16.5" customHeight="1">
      <c r="A58" s="7"/>
      <c r="B58" s="20"/>
      <c r="C58" s="20"/>
      <c r="D58" s="20"/>
      <c r="E58" s="20"/>
      <c r="F58" s="48"/>
      <c r="G58" s="48"/>
      <c r="H58" s="60"/>
      <c r="I58" s="60"/>
      <c r="J58" s="71"/>
      <c r="K58" s="60"/>
      <c r="L58" s="60"/>
      <c r="M58" s="82"/>
    </row>
    <row r="59" spans="1:13" ht="19.5" customHeight="1">
      <c r="A59" s="1" t="s">
        <v>60</v>
      </c>
      <c r="B59" s="16"/>
      <c r="C59" s="16"/>
      <c r="D59" s="16"/>
      <c r="E59" s="16"/>
    </row>
    <row r="60" spans="1:13" ht="15.75" customHeight="1">
      <c r="A60" s="7"/>
      <c r="B60" s="15" t="s">
        <v>40</v>
      </c>
      <c r="C60" s="15"/>
      <c r="D60" s="15" t="s">
        <v>19</v>
      </c>
      <c r="E60" s="15"/>
      <c r="F60" s="15" t="s">
        <v>47</v>
      </c>
      <c r="G60" s="15"/>
      <c r="H60" s="15" t="s">
        <v>30</v>
      </c>
      <c r="I60" s="15"/>
      <c r="J60" s="15" t="s">
        <v>41</v>
      </c>
      <c r="K60" s="15" t="s">
        <v>43</v>
      </c>
      <c r="L60" s="15"/>
      <c r="M60" s="82"/>
    </row>
    <row r="61" spans="1:13" ht="16.5" customHeight="1">
      <c r="A61" s="7"/>
      <c r="B61" s="19"/>
      <c r="C61" s="19"/>
      <c r="D61" s="19"/>
      <c r="E61" s="19"/>
      <c r="F61" s="49"/>
      <c r="G61" s="49"/>
      <c r="H61" s="59">
        <f>D61*F61</f>
        <v>0</v>
      </c>
      <c r="I61" s="59"/>
      <c r="J61" s="70">
        <v>0.5</v>
      </c>
      <c r="K61" s="59">
        <f>IF(ROUNDDOWN(H61,-3)&lt;=200000,(ROUNDDOWN(H61*J61,-3)),100000)</f>
        <v>0</v>
      </c>
      <c r="L61" s="59"/>
      <c r="M61" s="82"/>
    </row>
    <row r="62" spans="1:13" ht="16.5" customHeight="1">
      <c r="A62" s="7"/>
      <c r="B62" s="20"/>
      <c r="C62" s="20"/>
      <c r="D62" s="20"/>
      <c r="E62" s="20"/>
      <c r="F62" s="50"/>
      <c r="G62" s="50"/>
      <c r="H62" s="60"/>
      <c r="I62" s="60"/>
      <c r="J62" s="71"/>
      <c r="K62" s="60"/>
      <c r="L62" s="60"/>
      <c r="M62" s="82"/>
    </row>
    <row r="63" spans="1:13" ht="19.5" customHeight="1">
      <c r="A63" s="1" t="s">
        <v>61</v>
      </c>
      <c r="B63" s="16"/>
      <c r="C63" s="16"/>
      <c r="D63" s="16"/>
      <c r="E63" s="16"/>
      <c r="M63" s="82"/>
    </row>
    <row r="64" spans="1:13" ht="15.75" customHeight="1">
      <c r="A64" s="7"/>
      <c r="B64" s="15" t="s">
        <v>40</v>
      </c>
      <c r="C64" s="15"/>
      <c r="D64" s="15" t="s">
        <v>19</v>
      </c>
      <c r="E64" s="15"/>
      <c r="F64" s="15" t="s">
        <v>47</v>
      </c>
      <c r="G64" s="15"/>
      <c r="H64" s="15" t="s">
        <v>30</v>
      </c>
      <c r="I64" s="15"/>
      <c r="J64" s="15" t="s">
        <v>41</v>
      </c>
      <c r="K64" s="15" t="s">
        <v>43</v>
      </c>
      <c r="L64" s="15"/>
      <c r="M64" s="82"/>
    </row>
    <row r="65" spans="1:13" ht="16.5" customHeight="1">
      <c r="A65" s="7"/>
      <c r="B65" s="19"/>
      <c r="C65" s="19"/>
      <c r="D65" s="19"/>
      <c r="E65" s="19"/>
      <c r="F65" s="49"/>
      <c r="G65" s="49"/>
      <c r="H65" s="59">
        <f>D65*F65</f>
        <v>0</v>
      </c>
      <c r="I65" s="59"/>
      <c r="J65" s="70">
        <v>0.5</v>
      </c>
      <c r="K65" s="59">
        <f>IF(ROUNDDOWN(H65,-3)&lt;=800000,(ROUNDDOWN(H65*J65,-3)),400000)</f>
        <v>0</v>
      </c>
      <c r="L65" s="59"/>
      <c r="M65" s="82"/>
    </row>
    <row r="66" spans="1:13" ht="16.5" customHeight="1">
      <c r="A66" s="7"/>
      <c r="B66" s="20"/>
      <c r="C66" s="20"/>
      <c r="D66" s="20"/>
      <c r="E66" s="20"/>
      <c r="F66" s="50"/>
      <c r="G66" s="50"/>
      <c r="H66" s="60"/>
      <c r="I66" s="60"/>
      <c r="J66" s="71"/>
      <c r="K66" s="60"/>
      <c r="L66" s="60"/>
      <c r="M66" s="82"/>
    </row>
    <row r="67" spans="1:13" ht="19.5" customHeight="1">
      <c r="A67" s="1" t="s">
        <v>62</v>
      </c>
      <c r="B67" s="16"/>
      <c r="C67" s="16"/>
      <c r="D67" s="16"/>
      <c r="E67" s="16"/>
      <c r="M67" s="82"/>
    </row>
    <row r="68" spans="1:13" ht="15.75" customHeight="1">
      <c r="A68" s="7"/>
      <c r="B68" s="15" t="s">
        <v>40</v>
      </c>
      <c r="C68" s="15"/>
      <c r="D68" s="15" t="s">
        <v>19</v>
      </c>
      <c r="E68" s="15"/>
      <c r="F68" s="15" t="s">
        <v>47</v>
      </c>
      <c r="G68" s="15"/>
      <c r="H68" s="15" t="s">
        <v>30</v>
      </c>
      <c r="I68" s="15"/>
      <c r="J68" s="15" t="s">
        <v>41</v>
      </c>
      <c r="K68" s="15" t="s">
        <v>43</v>
      </c>
      <c r="L68" s="15"/>
      <c r="M68" s="82"/>
    </row>
    <row r="69" spans="1:13" ht="16.5" customHeight="1">
      <c r="A69" s="7"/>
      <c r="B69" s="19"/>
      <c r="C69" s="19"/>
      <c r="D69" s="19"/>
      <c r="E69" s="19"/>
      <c r="F69" s="49"/>
      <c r="G69" s="49"/>
      <c r="H69" s="59">
        <f>D69*F69</f>
        <v>0</v>
      </c>
      <c r="I69" s="59"/>
      <c r="J69" s="70">
        <v>0.5</v>
      </c>
      <c r="K69" s="59">
        <f>IF(ROUNDDOWN(H69,-3)&lt;=400000,(ROUNDDOWN(H69*J69,-3)),200000)</f>
        <v>0</v>
      </c>
      <c r="L69" s="59"/>
      <c r="M69" s="82"/>
    </row>
    <row r="70" spans="1:13" ht="16.5" customHeight="1">
      <c r="A70" s="7"/>
      <c r="B70" s="21"/>
      <c r="C70" s="21"/>
      <c r="D70" s="21"/>
      <c r="E70" s="21"/>
      <c r="F70" s="51"/>
      <c r="G70" s="51"/>
      <c r="H70" s="60"/>
      <c r="I70" s="60"/>
      <c r="J70" s="71"/>
      <c r="K70" s="60"/>
      <c r="L70" s="60"/>
      <c r="M70" s="82"/>
    </row>
    <row r="71" spans="1:13" ht="19.5" customHeight="1">
      <c r="A71" s="1" t="s">
        <v>63</v>
      </c>
      <c r="B71" s="16"/>
      <c r="C71" s="16"/>
      <c r="D71" s="16"/>
      <c r="E71" s="16"/>
    </row>
    <row r="72" spans="1:13" ht="15.75" customHeight="1">
      <c r="A72" s="7"/>
      <c r="B72" s="15" t="s">
        <v>40</v>
      </c>
      <c r="C72" s="15"/>
      <c r="D72" s="15" t="s">
        <v>19</v>
      </c>
      <c r="E72" s="15"/>
      <c r="F72" s="15" t="s">
        <v>47</v>
      </c>
      <c r="G72" s="15"/>
      <c r="H72" s="15" t="s">
        <v>30</v>
      </c>
      <c r="I72" s="15"/>
      <c r="J72" s="15" t="s">
        <v>41</v>
      </c>
      <c r="K72" s="15" t="s">
        <v>43</v>
      </c>
      <c r="L72" s="15"/>
      <c r="M72" s="82"/>
    </row>
    <row r="73" spans="1:13" ht="16.5" customHeight="1">
      <c r="A73" s="7"/>
      <c r="B73" s="19"/>
      <c r="C73" s="19"/>
      <c r="D73" s="19"/>
      <c r="E73" s="19"/>
      <c r="F73" s="49"/>
      <c r="G73" s="49"/>
      <c r="H73" s="59">
        <f>D73*F73</f>
        <v>0</v>
      </c>
      <c r="I73" s="59"/>
      <c r="J73" s="70">
        <v>0.5</v>
      </c>
      <c r="K73" s="59">
        <f>IF(ROUNDDOWN(H73,-3)&lt;=4000000,(ROUNDDOWN(H73*J73,-3)),2000000)</f>
        <v>0</v>
      </c>
      <c r="L73" s="59"/>
      <c r="M73" s="82"/>
    </row>
    <row r="74" spans="1:13" ht="16.5" customHeight="1">
      <c r="A74" s="7"/>
      <c r="B74" s="20"/>
      <c r="C74" s="20"/>
      <c r="D74" s="20"/>
      <c r="E74" s="20"/>
      <c r="F74" s="50"/>
      <c r="G74" s="50"/>
      <c r="H74" s="60"/>
      <c r="I74" s="60"/>
      <c r="J74" s="71"/>
      <c r="K74" s="60"/>
      <c r="L74" s="60"/>
      <c r="M74" s="82"/>
    </row>
    <row r="75" spans="1:13" ht="19.5" customHeight="1">
      <c r="A75" s="1" t="s">
        <v>64</v>
      </c>
      <c r="B75" s="16"/>
      <c r="C75" s="16"/>
    </row>
    <row r="76" spans="1:13" ht="15.75" customHeight="1">
      <c r="A76" s="7"/>
      <c r="B76" s="15" t="s">
        <v>40</v>
      </c>
      <c r="C76" s="15"/>
      <c r="D76" s="15" t="s">
        <v>19</v>
      </c>
      <c r="E76" s="15"/>
      <c r="F76" s="15" t="s">
        <v>38</v>
      </c>
      <c r="G76" s="15"/>
      <c r="H76" s="15" t="s">
        <v>30</v>
      </c>
      <c r="I76" s="15"/>
      <c r="J76" s="15" t="s">
        <v>41</v>
      </c>
      <c r="K76" s="15" t="s">
        <v>43</v>
      </c>
      <c r="L76" s="15"/>
      <c r="M76" s="82"/>
    </row>
    <row r="77" spans="1:13" ht="16.5" customHeight="1">
      <c r="A77" s="7"/>
      <c r="B77" s="19"/>
      <c r="C77" s="19"/>
      <c r="D77" s="19"/>
      <c r="E77" s="19"/>
      <c r="F77" s="52"/>
      <c r="G77" s="52"/>
      <c r="H77" s="59">
        <f>D77*F77</f>
        <v>0</v>
      </c>
      <c r="I77" s="59"/>
      <c r="J77" s="68" t="s">
        <v>44</v>
      </c>
      <c r="K77" s="59">
        <f>ROUNDDOWN(ROUNDDOWN(F77,0)*550000,-3)</f>
        <v>0</v>
      </c>
      <c r="L77" s="59"/>
      <c r="M77" s="82"/>
    </row>
  </sheetData>
  <mergeCells count="141">
    <mergeCell ref="K2:M2"/>
    <mergeCell ref="G6:H6"/>
    <mergeCell ref="G8:H8"/>
    <mergeCell ref="G9:H9"/>
    <mergeCell ref="G10:H10"/>
    <mergeCell ref="A12:M12"/>
    <mergeCell ref="A14:M14"/>
    <mergeCell ref="A15:M15"/>
    <mergeCell ref="B21:C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F26:I26"/>
    <mergeCell ref="B29:E29"/>
    <mergeCell ref="F29:I29"/>
    <mergeCell ref="J29:M29"/>
    <mergeCell ref="D30:E30"/>
    <mergeCell ref="F30:I30"/>
    <mergeCell ref="J30:M30"/>
    <mergeCell ref="D31:E31"/>
    <mergeCell ref="F31:I31"/>
    <mergeCell ref="J31:M31"/>
    <mergeCell ref="D32:E32"/>
    <mergeCell ref="F32:I32"/>
    <mergeCell ref="J32:M32"/>
    <mergeCell ref="D33:E33"/>
    <mergeCell ref="F33:I33"/>
    <mergeCell ref="J33:M33"/>
    <mergeCell ref="D34:E34"/>
    <mergeCell ref="F34:I34"/>
    <mergeCell ref="J34:M34"/>
    <mergeCell ref="B44:C44"/>
    <mergeCell ref="D44:E44"/>
    <mergeCell ref="F44:G44"/>
    <mergeCell ref="H44:I44"/>
    <mergeCell ref="K44:L44"/>
    <mergeCell ref="B45:C45"/>
    <mergeCell ref="D45:E45"/>
    <mergeCell ref="F45:G45"/>
    <mergeCell ref="H45:I45"/>
    <mergeCell ref="K45:L45"/>
    <mergeCell ref="B48:C48"/>
    <mergeCell ref="D48:E48"/>
    <mergeCell ref="F48:G48"/>
    <mergeCell ref="H48:I48"/>
    <mergeCell ref="K48:L48"/>
    <mergeCell ref="B49:C49"/>
    <mergeCell ref="D49:E49"/>
    <mergeCell ref="F49:G49"/>
    <mergeCell ref="H49:I49"/>
    <mergeCell ref="K49:L49"/>
    <mergeCell ref="B52:C52"/>
    <mergeCell ref="D52:E52"/>
    <mergeCell ref="F52:G52"/>
    <mergeCell ref="H52:I52"/>
    <mergeCell ref="K52:L52"/>
    <mergeCell ref="B53:C53"/>
    <mergeCell ref="D53:E53"/>
    <mergeCell ref="F53:G53"/>
    <mergeCell ref="H53:I53"/>
    <mergeCell ref="K53:L53"/>
    <mergeCell ref="B56:C56"/>
    <mergeCell ref="D56:E56"/>
    <mergeCell ref="F56:G56"/>
    <mergeCell ref="H56:I56"/>
    <mergeCell ref="K56:L56"/>
    <mergeCell ref="B57:C57"/>
    <mergeCell ref="D57:E57"/>
    <mergeCell ref="F57:G57"/>
    <mergeCell ref="H57:I57"/>
    <mergeCell ref="K57:L57"/>
    <mergeCell ref="B60:C60"/>
    <mergeCell ref="D60:E60"/>
    <mergeCell ref="F60:G60"/>
    <mergeCell ref="H60:I60"/>
    <mergeCell ref="K60:L60"/>
    <mergeCell ref="B61:C61"/>
    <mergeCell ref="D61:E61"/>
    <mergeCell ref="F61:G61"/>
    <mergeCell ref="H61:I61"/>
    <mergeCell ref="K61:L61"/>
    <mergeCell ref="B64:C64"/>
    <mergeCell ref="D64:E64"/>
    <mergeCell ref="F64:G64"/>
    <mergeCell ref="H64:I64"/>
    <mergeCell ref="K64:L64"/>
    <mergeCell ref="B65:C65"/>
    <mergeCell ref="D65:E65"/>
    <mergeCell ref="F65:G65"/>
    <mergeCell ref="H65:I65"/>
    <mergeCell ref="K65:L65"/>
    <mergeCell ref="B68:C68"/>
    <mergeCell ref="D68:E68"/>
    <mergeCell ref="F68:G68"/>
    <mergeCell ref="H68:I68"/>
    <mergeCell ref="K68:L68"/>
    <mergeCell ref="B69:C69"/>
    <mergeCell ref="D69:E69"/>
    <mergeCell ref="F69:G69"/>
    <mergeCell ref="H69:I69"/>
    <mergeCell ref="K69:L69"/>
    <mergeCell ref="B72:C72"/>
    <mergeCell ref="D72:E72"/>
    <mergeCell ref="F72:G72"/>
    <mergeCell ref="H72:I72"/>
    <mergeCell ref="K72:L72"/>
    <mergeCell ref="B73:C73"/>
    <mergeCell ref="D73:E73"/>
    <mergeCell ref="F73:G73"/>
    <mergeCell ref="H73:I73"/>
    <mergeCell ref="K73:L73"/>
    <mergeCell ref="B76:C76"/>
    <mergeCell ref="D76:E76"/>
    <mergeCell ref="F76:G76"/>
    <mergeCell ref="H76:I76"/>
    <mergeCell ref="K76:L76"/>
    <mergeCell ref="B77:C77"/>
    <mergeCell ref="D77:E77"/>
    <mergeCell ref="F77:G77"/>
    <mergeCell ref="H77:I77"/>
    <mergeCell ref="K77:L77"/>
    <mergeCell ref="B18:M19"/>
    <mergeCell ref="B30:C32"/>
    <mergeCell ref="B33:C34"/>
  </mergeCells>
  <phoneticPr fontId="1"/>
  <pageMargins left="0.49" right="0.49" top="0.48" bottom="0.48" header="0.3" footer="0.3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2025-04-16T02:44:42Z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2025-04-16T02:44:42Z</vt:filetime>
  </property>
</Properties>
</file>